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o capacità " sheetId="1" state="visible" r:id="rId2"/>
    <sheet name="Calcolo capacità 270.000" sheetId="2" state="visible" r:id="rId3"/>
    <sheet name="Calcolo capacità rend_2020" sheetId="3" state="visible" r:id="rId4"/>
    <sheet name="Spesa personale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<sst xmlns="http://schemas.openxmlformats.org/spreadsheetml/2006/main" count="334" uniqueCount="100">
  <si>
    <t xml:space="preserve">COMUNE DI REA - CALCOLO CAPACITA' ASSUNZIONALI (ART. 33, COMMA 4, D.L. 34/2019 - D.P.C.M. 17/03/2020)</t>
  </si>
  <si>
    <t xml:space="preserve">1) Individuazione dei valori soglia - art. 4, comma 1 e art. 6; tabelle 1 e 3</t>
  </si>
  <si>
    <t xml:space="preserve">COMUNE DI </t>
  </si>
  <si>
    <t xml:space="preserve">REA</t>
  </si>
  <si>
    <t xml:space="preserve">POPOLAZIONE</t>
  </si>
  <si>
    <t xml:space="preserve">0-999</t>
  </si>
  <si>
    <t xml:space="preserve">FASCIA</t>
  </si>
  <si>
    <t xml:space="preserve">A</t>
  </si>
  <si>
    <t xml:space="preserve">VALORE SOGLIA PIU' BASSO</t>
  </si>
  <si>
    <t xml:space="preserve">VALORE SOGLIA PIU' ALTO</t>
  </si>
  <si>
    <t xml:space="preserve">Fascia</t>
  </si>
  <si>
    <t xml:space="preserve">Popolazione</t>
  </si>
  <si>
    <t xml:space="preserve">Tabella 1 (Valore soglia più basso)</t>
  </si>
  <si>
    <t xml:space="preserve">Tabella 3 (Valore soglia più alto)</t>
  </si>
  <si>
    <t xml:space="preserve">a</t>
  </si>
  <si>
    <t xml:space="preserve">b</t>
  </si>
  <si>
    <t xml:space="preserve">1000-1999</t>
  </si>
  <si>
    <t xml:space="preserve">c</t>
  </si>
  <si>
    <t xml:space="preserve">2000-2999</t>
  </si>
  <si>
    <t xml:space="preserve">d</t>
  </si>
  <si>
    <t xml:space="preserve">3000-4999</t>
  </si>
  <si>
    <t xml:space="preserve">e</t>
  </si>
  <si>
    <t xml:space="preserve">5000-9999</t>
  </si>
  <si>
    <t xml:space="preserve">f</t>
  </si>
  <si>
    <t xml:space="preserve">10000-59999</t>
  </si>
  <si>
    <t xml:space="preserve">g</t>
  </si>
  <si>
    <t xml:space="preserve">60000-249999</t>
  </si>
  <si>
    <t xml:space="preserve">h</t>
  </si>
  <si>
    <t xml:space="preserve">250000-14999999</t>
  </si>
  <si>
    <t xml:space="preserve">i</t>
  </si>
  <si>
    <t xml:space="preserve">1500000&gt;</t>
  </si>
  <si>
    <t xml:space="preserve">2) Calcolo rapporto Spesa di personale su entrate correnti - art. 2 </t>
  </si>
  <si>
    <t xml:space="preserve">IMPORTI</t>
  </si>
  <si>
    <t xml:space="preserve">DEFINIZIONI</t>
  </si>
  <si>
    <t xml:space="preserve">SPESA DI PERSONALE RENDICONTO ANNO 2021</t>
  </si>
  <si>
    <t xml:space="preserve">definizione art. 2, comma 1, lett. a)</t>
  </si>
  <si>
    <t xml:space="preserve">ENTRATE RENDICONTO ANNO 2019</t>
  </si>
  <si>
    <t xml:space="preserve">definizione art. 2, comma 1, lett. b)</t>
  </si>
  <si>
    <t xml:space="preserve">ENTRATE RENDICONTO ANNO 2020</t>
  </si>
  <si>
    <t xml:space="preserve">ENTRATE RENDICONTO ANNO 2021</t>
  </si>
  <si>
    <t xml:space="preserve">FCDE PREVISIONE ASSESTATA ANNO 2021</t>
  </si>
  <si>
    <t xml:space="preserve">RAPPORTO SPESA PERSONALE / ENTRATE CORRENTI</t>
  </si>
  <si>
    <t xml:space="preserve">3) Raffronto % Ente con valori soglia tabelle 1 e 3</t>
  </si>
  <si>
    <t xml:space="preserve">Caso A: Comune con % al di sotto del valore soglia più basso </t>
  </si>
  <si>
    <t xml:space="preserve">RIFERIMENTO D.P.C.M.</t>
  </si>
  <si>
    <t xml:space="preserve">SPESA DI PERSONALE ANNO 2020</t>
  </si>
  <si>
    <t xml:space="preserve">Art. 4, comma 2</t>
  </si>
  <si>
    <t xml:space="preserve">SPESA MASSIMA DI PERSONALE</t>
  </si>
  <si>
    <t xml:space="preserve">INCREMENTO MASSIMO</t>
  </si>
  <si>
    <t xml:space="preserve">Incremento annuo della spesa di personale fino al 2024:</t>
  </si>
  <si>
    <t xml:space="preserve">Anno 2020</t>
  </si>
  <si>
    <t xml:space="preserve">Anno 2021</t>
  </si>
  <si>
    <t xml:space="preserve">Anno 2022</t>
  </si>
  <si>
    <t xml:space="preserve">Anno 2023</t>
  </si>
  <si>
    <t xml:space="preserve">Anno 2024</t>
  </si>
  <si>
    <t xml:space="preserve">CALCOLO CAPACITA' ASSUNZIONALE</t>
  </si>
  <si>
    <t xml:space="preserve">VALORI</t>
  </si>
  <si>
    <t xml:space="preserve">SPESA DI PERSONALE ANNO 2021</t>
  </si>
  <si>
    <t xml:space="preserve">Art. 5, comma 1</t>
  </si>
  <si>
    <t xml:space="preserve">% DI INCREMENTO ANNO 2021</t>
  </si>
  <si>
    <t xml:space="preserve">INCREMENTO ANNUO</t>
  </si>
  <si>
    <t xml:space="preserve">RESTI ASSUNZIONALI ANNI 2016-2020</t>
  </si>
  <si>
    <t xml:space="preserve">Art. 5, comma 2</t>
  </si>
  <si>
    <t xml:space="preserve">CAPACITA' ASSUNZIONALE ANNO 2021</t>
  </si>
  <si>
    <t xml:space="preserve">Controllo limite (*):</t>
  </si>
  <si>
    <t xml:space="preserve">PROIEZIONE SPESA DI PERSONALE ANNO 2022</t>
  </si>
  <si>
    <t xml:space="preserve">DIFFERENZA </t>
  </si>
  <si>
    <t xml:space="preserve">DEVE ESSERE &lt; O = A 0</t>
  </si>
  <si>
    <t xml:space="preserve">(*) La spesa di personale dell'anno, comprensiva della capacità assunzionale consentita, non può superare la spesa massima art. 4, comma 1</t>
  </si>
  <si>
    <t xml:space="preserve">CALCOLO CAPACITA' ASSUNZIONALI (ART. 33, COMMA 4, D.L. 34/2019 - D.P.C.M. 17/03/2020)</t>
  </si>
  <si>
    <t xml:space="preserve">VERRUA</t>
  </si>
  <si>
    <t xml:space="preserve">B</t>
  </si>
  <si>
    <t xml:space="preserve">ENTRATE RENDICONTO ANNO 2018</t>
  </si>
  <si>
    <t xml:space="preserve">FCDE PREVISIONE ASSESTATA ANNO 2020</t>
  </si>
  <si>
    <t xml:space="preserve">SPESA DI PERSONALE ANNO 2019</t>
  </si>
  <si>
    <t xml:space="preserve">SPESA DI PERSONALE ANNO 2020 (PREVISIONE/CONSUNTIVO)</t>
  </si>
  <si>
    <t xml:space="preserve">RESTI ASSUNZIONALI ANNI 2015-2019</t>
  </si>
  <si>
    <t xml:space="preserve">Caso B: Comune con % compresa tra i due valori soglia </t>
  </si>
  <si>
    <t xml:space="preserve">Art. 6, comma 3</t>
  </si>
  <si>
    <t xml:space="preserve">ENTRATE CORRENTI AL NETTO FCDE ANNO 2019</t>
  </si>
  <si>
    <t xml:space="preserve">RAPPORTO SPESA PERSONALE/ENTRATE CORRENTI (VALORE LIMITE)</t>
  </si>
  <si>
    <t xml:space="preserve">ENTRATE CORRENTI AL NETTO FCDE ANNO 2020 (PREVISIONE/CONSUNTIVO)</t>
  </si>
  <si>
    <t xml:space="preserve">RAPPORTO SPESA PERSONALE/ENTRATE CORRENTI</t>
  </si>
  <si>
    <t xml:space="preserve">DEVE ESSERE PARI O INFERIORE AL "VALORE LIMITE"</t>
  </si>
  <si>
    <t xml:space="preserve">(*) Il rapporto spesa personale/entrate correnti dell'anno di riferimento non può superare il medesimo rapporto registrato nell'ultimo rendiconto approvato</t>
  </si>
  <si>
    <t xml:space="preserve">Caso C: Comune con % al di sopra del valore soglia più alto</t>
  </si>
  <si>
    <t xml:space="preserve">Art. 6, commi 1 e 2</t>
  </si>
  <si>
    <t xml:space="preserve">RAPPORTO SPESA PERSONALE/ENTRATE CORRENTI ANNO 2020</t>
  </si>
  <si>
    <t xml:space="preserve">RAPPORTO SPESA PERSONALE 2019 /ENTRATE CORRENTI 2017-2018-2019 AL NETTO FCDE</t>
  </si>
  <si>
    <t xml:space="preserve">(*) il rapporto spesa personale/entrate correnti deve essere gradualmente ridotto fino al conseguimento del valore soglia più alto entro il 2025</t>
  </si>
  <si>
    <t xml:space="preserve">SPESA DI PERSONALE RENDICONTO ANNO 2020</t>
  </si>
  <si>
    <t xml:space="preserve">CAPACITA' ASSUNZIONALE ANNO 2020</t>
  </si>
  <si>
    <t xml:space="preserve">PROIEZIONE SPESA DI PERSONALE ANNO 2021</t>
  </si>
  <si>
    <t xml:space="preserve">IMPEGNATO COMPETENZA</t>
  </si>
  <si>
    <t xml:space="preserve">Macroaggregato 1.01</t>
  </si>
  <si>
    <t xml:space="preserve">C. F. U1.03.02.12.001</t>
  </si>
  <si>
    <t xml:space="preserve">C. F. U1.03.02.12.002</t>
  </si>
  <si>
    <t xml:space="preserve">C. F. U1.03.02.12.003</t>
  </si>
  <si>
    <t xml:space="preserve">C. F. U1.03.02.12.999</t>
  </si>
  <si>
    <t xml:space="preserve">TOTALE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</si>
</sst>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10]H:MM"/>
    <numFmt numFmtId="166" formatCode="0.00%"/>
    <numFmt numFmtId="167" formatCode="_-* #,##0.00_-;\-* #,##0.00_-;_-* \-??_-;_-@_-"/>
    <numFmt numFmtId="168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6F9D4"/>
      </patternFill>
    </fill>
    <fill>
      <patternFill patternType="solid">
        <fgColor rgb="FFF6F9D4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B2B2B2"/>
      </patternFill>
    </fill>
    <fill>
      <patternFill patternType="solid">
        <fgColor rgb="FFB2B2B2"/>
        <bgColor rgb="FF969696"/>
      </patternFill>
    </fill>
    <fill>
      <patternFill patternType="solid">
        <fgColor rgb="FFDDE8CB"/>
        <bgColor rgb="FFF6F9D4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2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2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4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8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5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6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6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6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6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4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A68" activeCellId="0" sqref="A68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25.14"/>
    <col collapsed="false" customWidth="true" hidden="false" outlineLevel="0" max="2" min="2" style="0" width="22.43"/>
    <col collapsed="false" customWidth="true" hidden="false" outlineLevel="0" max="3" min="3" style="0" width="17.42"/>
    <col collapsed="false" customWidth="true" hidden="false" outlineLevel="0" max="5" min="4" style="0" width="22.7"/>
    <col collapsed="false" customWidth="true" hidden="false" outlineLevel="0" max="6" min="6" style="0" width="16.42"/>
    <col collapsed="false" customWidth="true" hidden="false" outlineLevel="0" max="7" min="7" style="0" width="16.29"/>
  </cols>
  <sheetData>
    <row r="1" customFormat="false" ht="17.45" hidden="false" customHeight="true" outlineLevel="0" collapsed="false">
      <c r="A1" s="1" t="s">
        <v>0</v>
      </c>
      <c r="B1" s="1"/>
      <c r="C1" s="1"/>
      <c r="D1" s="1"/>
      <c r="E1" s="1"/>
      <c r="F1" s="2"/>
      <c r="G1" s="2"/>
    </row>
    <row r="2" customFormat="false" ht="15" hidden="false" customHeight="false" outlineLevel="0" collapsed="false">
      <c r="A2" s="3"/>
    </row>
    <row r="3" customFormat="false" ht="15" hidden="false" customHeight="false" outlineLevel="0" collapsed="false">
      <c r="A3" s="4" t="s">
        <v>1</v>
      </c>
      <c r="B3" s="5"/>
      <c r="C3" s="5"/>
      <c r="D3" s="5"/>
    </row>
    <row r="5" customFormat="false" ht="15" hidden="false" customHeight="false" outlineLevel="0" collapsed="false">
      <c r="A5" s="6" t="s">
        <v>2</v>
      </c>
      <c r="B5" s="7" t="s">
        <v>3</v>
      </c>
      <c r="C5" s="8"/>
    </row>
    <row r="6" customFormat="false" ht="15" hidden="false" customHeight="false" outlineLevel="0" collapsed="false">
      <c r="A6" s="6" t="s">
        <v>4</v>
      </c>
      <c r="B6" s="7" t="s">
        <v>5</v>
      </c>
      <c r="C6" s="8"/>
    </row>
    <row r="7" customFormat="false" ht="15" hidden="false" customHeight="false" outlineLevel="0" collapsed="false">
      <c r="A7" s="6" t="s">
        <v>6</v>
      </c>
      <c r="B7" s="7" t="s">
        <v>7</v>
      </c>
      <c r="C7" s="8"/>
    </row>
    <row r="8" customFormat="false" ht="15" hidden="false" customHeight="false" outlineLevel="0" collapsed="false">
      <c r="A8" s="6" t="s">
        <v>8</v>
      </c>
      <c r="B8" s="9" t="n">
        <v>0.295</v>
      </c>
      <c r="C8" s="8"/>
    </row>
    <row r="9" customFormat="false" ht="15" hidden="false" customHeight="false" outlineLevel="0" collapsed="false">
      <c r="A9" s="6" t="s">
        <v>9</v>
      </c>
      <c r="B9" s="9" t="n">
        <v>0.335</v>
      </c>
      <c r="C9" s="8"/>
    </row>
    <row r="10" customFormat="false" ht="15" hidden="false" customHeight="false" outlineLevel="0" collapsed="false">
      <c r="A10" s="10"/>
      <c r="B10" s="10"/>
      <c r="C10" s="8"/>
    </row>
    <row r="11" customFormat="false" ht="30" hidden="false" customHeight="false" outlineLevel="0" collapsed="false">
      <c r="A11" s="11" t="s">
        <v>10</v>
      </c>
      <c r="B11" s="11" t="s">
        <v>11</v>
      </c>
      <c r="C11" s="12" t="s">
        <v>12</v>
      </c>
      <c r="D11" s="12" t="s">
        <v>13</v>
      </c>
    </row>
    <row r="12" customFormat="false" ht="15" hidden="false" customHeight="false" outlineLevel="0" collapsed="false">
      <c r="A12" s="13" t="s">
        <v>14</v>
      </c>
      <c r="B12" s="14" t="s">
        <v>5</v>
      </c>
      <c r="C12" s="15" t="n">
        <v>0.295</v>
      </c>
      <c r="D12" s="15" t="n">
        <v>0.335</v>
      </c>
    </row>
    <row r="13" customFormat="false" ht="15" hidden="false" customHeight="false" outlineLevel="0" collapsed="false">
      <c r="A13" s="14" t="s">
        <v>15</v>
      </c>
      <c r="B13" s="14" t="s">
        <v>16</v>
      </c>
      <c r="C13" s="15" t="n">
        <v>0.286</v>
      </c>
      <c r="D13" s="15" t="n">
        <v>0.326</v>
      </c>
    </row>
    <row r="14" customFormat="false" ht="15" hidden="false" customHeight="false" outlineLevel="0" collapsed="false">
      <c r="A14" s="16" t="s">
        <v>17</v>
      </c>
      <c r="B14" s="16" t="s">
        <v>18</v>
      </c>
      <c r="C14" s="17" t="n">
        <v>0.276</v>
      </c>
      <c r="D14" s="17" t="n">
        <v>0.316</v>
      </c>
    </row>
    <row r="15" customFormat="false" ht="15" hidden="false" customHeight="false" outlineLevel="0" collapsed="false">
      <c r="A15" s="16" t="s">
        <v>19</v>
      </c>
      <c r="B15" s="16" t="s">
        <v>20</v>
      </c>
      <c r="C15" s="17" t="n">
        <v>0.272</v>
      </c>
      <c r="D15" s="17" t="n">
        <v>0.312</v>
      </c>
    </row>
    <row r="16" customFormat="false" ht="15" hidden="false" customHeight="false" outlineLevel="0" collapsed="false">
      <c r="A16" s="16" t="s">
        <v>21</v>
      </c>
      <c r="B16" s="16" t="s">
        <v>22</v>
      </c>
      <c r="C16" s="17" t="n">
        <v>0.269</v>
      </c>
      <c r="D16" s="17" t="n">
        <v>0.309</v>
      </c>
    </row>
    <row r="17" customFormat="false" ht="15" hidden="false" customHeight="false" outlineLevel="0" collapsed="false">
      <c r="A17" s="16" t="s">
        <v>23</v>
      </c>
      <c r="B17" s="16" t="s">
        <v>24</v>
      </c>
      <c r="C17" s="17" t="n">
        <v>0.27</v>
      </c>
      <c r="D17" s="17" t="n">
        <v>0.31</v>
      </c>
    </row>
    <row r="18" customFormat="false" ht="15" hidden="false" customHeight="false" outlineLevel="0" collapsed="false">
      <c r="A18" s="16" t="s">
        <v>25</v>
      </c>
      <c r="B18" s="16" t="s">
        <v>26</v>
      </c>
      <c r="C18" s="17" t="n">
        <v>0.276</v>
      </c>
      <c r="D18" s="17" t="n">
        <v>0.316</v>
      </c>
    </row>
    <row r="19" customFormat="false" ht="15" hidden="false" customHeight="false" outlineLevel="0" collapsed="false">
      <c r="A19" s="16" t="s">
        <v>27</v>
      </c>
      <c r="B19" s="16" t="s">
        <v>28</v>
      </c>
      <c r="C19" s="17" t="n">
        <v>0.288</v>
      </c>
      <c r="D19" s="17" t="n">
        <v>0.328</v>
      </c>
    </row>
    <row r="20" customFormat="false" ht="15" hidden="false" customHeight="false" outlineLevel="0" collapsed="false">
      <c r="A20" s="16" t="s">
        <v>29</v>
      </c>
      <c r="B20" s="16" t="s">
        <v>30</v>
      </c>
      <c r="C20" s="17" t="n">
        <v>0.253</v>
      </c>
      <c r="D20" s="17" t="n">
        <v>0.293</v>
      </c>
    </row>
    <row r="21" customFormat="false" ht="15" hidden="false" customHeight="false" outlineLevel="0" collapsed="false">
      <c r="A21" s="18"/>
      <c r="B21" s="18"/>
      <c r="C21" s="19"/>
      <c r="D21" s="19"/>
    </row>
    <row r="22" customFormat="false" ht="18.75" hidden="false" customHeight="false" outlineLevel="0" collapsed="false">
      <c r="A22" s="20" t="s">
        <v>31</v>
      </c>
      <c r="B22" s="10"/>
      <c r="C22" s="8"/>
    </row>
    <row r="23" customFormat="false" ht="15" hidden="false" customHeight="false" outlineLevel="0" collapsed="false">
      <c r="A23" s="21"/>
      <c r="B23" s="10"/>
      <c r="C23" s="8"/>
    </row>
    <row r="24" customFormat="false" ht="15" hidden="false" customHeight="false" outlineLevel="0" collapsed="false">
      <c r="A24" s="21"/>
      <c r="B24" s="22" t="s">
        <v>32</v>
      </c>
      <c r="C24" s="22"/>
      <c r="D24" s="22" t="s">
        <v>33</v>
      </c>
    </row>
    <row r="25" customFormat="false" ht="30" hidden="false" customHeight="false" outlineLevel="0" collapsed="false">
      <c r="A25" s="23" t="s">
        <v>34</v>
      </c>
      <c r="B25" s="24"/>
      <c r="C25" s="24" t="n">
        <v>57470.74</v>
      </c>
      <c r="D25" s="23" t="s">
        <v>35</v>
      </c>
    </row>
    <row r="26" customFormat="false" ht="30.75" hidden="false" customHeight="true" outlineLevel="0" collapsed="false">
      <c r="A26" s="23" t="s">
        <v>36</v>
      </c>
      <c r="B26" s="25" t="n">
        <v>529531.15</v>
      </c>
      <c r="C26" s="26" t="n">
        <f aca="false">(B26+B27+B28)/3</f>
        <v>568289.936666667</v>
      </c>
      <c r="D26" s="27" t="s">
        <v>37</v>
      </c>
    </row>
    <row r="27" customFormat="false" ht="30" hidden="false" customHeight="false" outlineLevel="0" collapsed="false">
      <c r="A27" s="23" t="s">
        <v>38</v>
      </c>
      <c r="B27" s="25" t="n">
        <v>458058.72</v>
      </c>
      <c r="C27" s="26"/>
      <c r="D27" s="27"/>
    </row>
    <row r="28" customFormat="false" ht="30" hidden="false" customHeight="false" outlineLevel="0" collapsed="false">
      <c r="A28" s="23" t="s">
        <v>39</v>
      </c>
      <c r="B28" s="25" t="n">
        <v>717279.94</v>
      </c>
      <c r="C28" s="26"/>
      <c r="D28" s="27"/>
    </row>
    <row r="29" customFormat="false" ht="30" hidden="false" customHeight="false" outlineLevel="0" collapsed="false">
      <c r="A29" s="23" t="s">
        <v>40</v>
      </c>
      <c r="B29" s="25"/>
      <c r="C29" s="28" t="n">
        <v>21414.67</v>
      </c>
      <c r="D29" s="27"/>
    </row>
    <row r="30" customFormat="false" ht="15" hidden="false" customHeight="false" outlineLevel="0" collapsed="false">
      <c r="A30" s="29" t="s">
        <v>41</v>
      </c>
      <c r="B30" s="29"/>
      <c r="C30" s="30" t="n">
        <f aca="false">C25/(C26-C29)</f>
        <v>0.105089301899312</v>
      </c>
    </row>
    <row r="32" customFormat="false" ht="18.75" hidden="false" customHeight="false" outlineLevel="0" collapsed="false">
      <c r="A32" s="31" t="s">
        <v>42</v>
      </c>
    </row>
    <row r="34" customFormat="false" ht="15.75" hidden="false" customHeight="false" outlineLevel="0" collapsed="false">
      <c r="A34" s="32" t="s">
        <v>43</v>
      </c>
    </row>
    <row r="35" customFormat="false" ht="15.75" hidden="false" customHeight="false" outlineLevel="0" collapsed="false">
      <c r="A35" s="32"/>
    </row>
    <row r="36" customFormat="false" ht="15" hidden="false" customHeight="false" outlineLevel="0" collapsed="false">
      <c r="C36" s="11" t="s">
        <v>32</v>
      </c>
      <c r="D36" s="12" t="s">
        <v>44</v>
      </c>
    </row>
    <row r="37" customFormat="false" ht="15" hidden="false" customHeight="false" outlineLevel="0" collapsed="false">
      <c r="A37" s="33" t="s">
        <v>45</v>
      </c>
      <c r="B37" s="33"/>
      <c r="C37" s="34" t="n">
        <f aca="false">C25</f>
        <v>57470.74</v>
      </c>
      <c r="D37" s="35" t="s">
        <v>46</v>
      </c>
    </row>
    <row r="38" customFormat="false" ht="15" hidden="false" customHeight="false" outlineLevel="0" collapsed="false">
      <c r="A38" s="29" t="s">
        <v>47</v>
      </c>
      <c r="B38" s="29"/>
      <c r="C38" s="36" t="n">
        <f aca="false">('Calcolo capacità '!C26-'Calcolo capacità '!C29)*'Calcolo capacità '!B8</f>
        <v>161328.203666667</v>
      </c>
      <c r="D38" s="35"/>
    </row>
    <row r="39" customFormat="false" ht="15" hidden="false" customHeight="false" outlineLevel="0" collapsed="false">
      <c r="A39" s="37" t="s">
        <v>48</v>
      </c>
      <c r="B39" s="37"/>
      <c r="C39" s="28" t="n">
        <f aca="false">C38-C37</f>
        <v>103857.463666667</v>
      </c>
      <c r="D39" s="35"/>
    </row>
    <row r="41" customFormat="false" ht="15" hidden="false" customHeight="false" outlineLevel="0" collapsed="false">
      <c r="A41" s="3" t="s">
        <v>49</v>
      </c>
    </row>
    <row r="42" customFormat="false" ht="15" hidden="false" customHeight="false" outlineLevel="0" collapsed="false">
      <c r="A42" s="3"/>
    </row>
    <row r="43" customFormat="false" ht="15" hidden="false" customHeight="false" outlineLevel="0" collapsed="false">
      <c r="A43" s="22" t="s">
        <v>10</v>
      </c>
      <c r="B43" s="22" t="s">
        <v>11</v>
      </c>
      <c r="C43" s="22" t="s">
        <v>50</v>
      </c>
      <c r="D43" s="22" t="s">
        <v>51</v>
      </c>
      <c r="E43" s="22" t="s">
        <v>52</v>
      </c>
      <c r="F43" s="22" t="s">
        <v>53</v>
      </c>
      <c r="G43" s="22" t="s">
        <v>54</v>
      </c>
    </row>
    <row r="44" customFormat="false" ht="15" hidden="false" customHeight="false" outlineLevel="0" collapsed="false">
      <c r="A44" s="13" t="s">
        <v>14</v>
      </c>
      <c r="B44" s="14" t="s">
        <v>5</v>
      </c>
      <c r="C44" s="38" t="n">
        <v>0.23</v>
      </c>
      <c r="D44" s="38" t="n">
        <v>0.29</v>
      </c>
      <c r="E44" s="38" t="n">
        <v>0.33</v>
      </c>
      <c r="F44" s="38" t="n">
        <v>0.34</v>
      </c>
      <c r="G44" s="38" t="n">
        <v>0.35</v>
      </c>
    </row>
    <row r="45" customFormat="false" ht="15" hidden="false" customHeight="false" outlineLevel="0" collapsed="false">
      <c r="A45" s="14" t="s">
        <v>15</v>
      </c>
      <c r="B45" s="14" t="s">
        <v>16</v>
      </c>
      <c r="C45" s="38" t="n">
        <v>0.23</v>
      </c>
      <c r="D45" s="38" t="n">
        <v>0.29</v>
      </c>
      <c r="E45" s="38" t="n">
        <v>0.33</v>
      </c>
      <c r="F45" s="38" t="n">
        <v>0.34</v>
      </c>
      <c r="G45" s="38" t="n">
        <v>0.35</v>
      </c>
    </row>
    <row r="46" customFormat="false" ht="15" hidden="false" customHeight="false" outlineLevel="0" collapsed="false">
      <c r="A46" s="16" t="s">
        <v>17</v>
      </c>
      <c r="B46" s="16" t="s">
        <v>18</v>
      </c>
      <c r="C46" s="39" t="n">
        <v>0.2</v>
      </c>
      <c r="D46" s="39" t="n">
        <v>0.25</v>
      </c>
      <c r="E46" s="39" t="n">
        <v>0.28</v>
      </c>
      <c r="F46" s="39" t="n">
        <v>0.29</v>
      </c>
      <c r="G46" s="39" t="n">
        <v>0.3</v>
      </c>
    </row>
    <row r="47" customFormat="false" ht="15" hidden="false" customHeight="false" outlineLevel="0" collapsed="false">
      <c r="A47" s="16" t="s">
        <v>19</v>
      </c>
      <c r="B47" s="16" t="s">
        <v>20</v>
      </c>
      <c r="C47" s="39" t="n">
        <v>0.19</v>
      </c>
      <c r="D47" s="39" t="n">
        <v>0.24</v>
      </c>
      <c r="E47" s="39" t="n">
        <v>0.26</v>
      </c>
      <c r="F47" s="39" t="n">
        <v>0.27</v>
      </c>
      <c r="G47" s="39" t="n">
        <v>0.29</v>
      </c>
    </row>
    <row r="48" customFormat="false" ht="15" hidden="false" customHeight="false" outlineLevel="0" collapsed="false">
      <c r="A48" s="16" t="s">
        <v>21</v>
      </c>
      <c r="B48" s="16" t="s">
        <v>22</v>
      </c>
      <c r="C48" s="39" t="n">
        <v>0.17</v>
      </c>
      <c r="D48" s="39" t="n">
        <v>0.21</v>
      </c>
      <c r="E48" s="39" t="n">
        <v>0.24</v>
      </c>
      <c r="F48" s="39" t="n">
        <v>0.25</v>
      </c>
      <c r="G48" s="39" t="n">
        <v>0.26</v>
      </c>
    </row>
    <row r="49" customFormat="false" ht="15" hidden="false" customHeight="false" outlineLevel="0" collapsed="false">
      <c r="A49" s="16" t="s">
        <v>23</v>
      </c>
      <c r="B49" s="16" t="s">
        <v>24</v>
      </c>
      <c r="C49" s="39" t="n">
        <v>0.09</v>
      </c>
      <c r="D49" s="39" t="n">
        <v>0.16</v>
      </c>
      <c r="E49" s="39" t="n">
        <v>0.19</v>
      </c>
      <c r="F49" s="39" t="n">
        <v>0.21</v>
      </c>
      <c r="G49" s="39" t="n">
        <v>0.22</v>
      </c>
    </row>
    <row r="50" customFormat="false" ht="15" hidden="false" customHeight="false" outlineLevel="0" collapsed="false">
      <c r="A50" s="16" t="s">
        <v>25</v>
      </c>
      <c r="B50" s="16" t="s">
        <v>26</v>
      </c>
      <c r="C50" s="39" t="n">
        <v>0.07</v>
      </c>
      <c r="D50" s="39" t="n">
        <v>0.12</v>
      </c>
      <c r="E50" s="39" t="n">
        <v>0.14</v>
      </c>
      <c r="F50" s="39" t="n">
        <v>0.15</v>
      </c>
      <c r="G50" s="39" t="n">
        <v>0.16</v>
      </c>
    </row>
    <row r="51" customFormat="false" ht="15" hidden="false" customHeight="false" outlineLevel="0" collapsed="false">
      <c r="A51" s="16" t="s">
        <v>27</v>
      </c>
      <c r="B51" s="16" t="s">
        <v>28</v>
      </c>
      <c r="C51" s="39" t="n">
        <v>0.03</v>
      </c>
      <c r="D51" s="39" t="n">
        <v>0.06</v>
      </c>
      <c r="E51" s="39" t="n">
        <v>0.08</v>
      </c>
      <c r="F51" s="39" t="n">
        <v>0.09</v>
      </c>
      <c r="G51" s="39" t="n">
        <v>0.1</v>
      </c>
    </row>
    <row r="52" customFormat="false" ht="15" hidden="false" customHeight="false" outlineLevel="0" collapsed="false">
      <c r="A52" s="16" t="s">
        <v>29</v>
      </c>
      <c r="B52" s="16" t="s">
        <v>30</v>
      </c>
      <c r="C52" s="39" t="n">
        <v>0.015</v>
      </c>
      <c r="D52" s="39" t="n">
        <v>0.03</v>
      </c>
      <c r="E52" s="39" t="n">
        <v>0.04</v>
      </c>
      <c r="F52" s="39" t="n">
        <v>0.045</v>
      </c>
      <c r="G52" s="39" t="n">
        <v>0.05</v>
      </c>
    </row>
    <row r="53" customFormat="false" ht="15" hidden="false" customHeight="false" outlineLevel="0" collapsed="false">
      <c r="A53" s="3"/>
    </row>
    <row r="54" customFormat="false" ht="15" hidden="false" customHeight="false" outlineLevel="0" collapsed="false">
      <c r="A54" s="22" t="s">
        <v>55</v>
      </c>
      <c r="B54" s="22"/>
      <c r="C54" s="22" t="s">
        <v>56</v>
      </c>
      <c r="D54" s="12" t="s">
        <v>44</v>
      </c>
    </row>
    <row r="55" customFormat="false" ht="15" hidden="false" customHeight="false" outlineLevel="0" collapsed="false">
      <c r="A55" s="40" t="s">
        <v>57</v>
      </c>
      <c r="B55" s="40"/>
      <c r="C55" s="28" t="n">
        <f aca="false">C37</f>
        <v>57470.74</v>
      </c>
      <c r="D55" s="35" t="s">
        <v>58</v>
      </c>
    </row>
    <row r="56" customFormat="false" ht="15" hidden="false" customHeight="false" outlineLevel="0" collapsed="false">
      <c r="A56" s="37" t="s">
        <v>59</v>
      </c>
      <c r="B56" s="37"/>
      <c r="C56" s="41" t="n">
        <v>0.29</v>
      </c>
      <c r="D56" s="35"/>
    </row>
    <row r="57" customFormat="false" ht="15" hidden="false" customHeight="false" outlineLevel="0" collapsed="false">
      <c r="A57" s="37" t="s">
        <v>60</v>
      </c>
      <c r="B57" s="37"/>
      <c r="C57" s="28" t="n">
        <f aca="false">C55*C56</f>
        <v>16666.5146</v>
      </c>
      <c r="D57" s="35"/>
    </row>
    <row r="58" customFormat="false" ht="15" hidden="false" customHeight="false" outlineLevel="0" collapsed="false">
      <c r="A58" s="37" t="s">
        <v>61</v>
      </c>
      <c r="B58" s="37"/>
      <c r="C58" s="28"/>
      <c r="D58" s="35" t="s">
        <v>62</v>
      </c>
    </row>
    <row r="59" customFormat="false" ht="15" hidden="false" customHeight="false" outlineLevel="0" collapsed="false">
      <c r="A59" s="37" t="s">
        <v>63</v>
      </c>
      <c r="B59" s="37"/>
      <c r="C59" s="28" t="n">
        <f aca="false">C57+C58</f>
        <v>16666.5146</v>
      </c>
      <c r="D59" s="35"/>
    </row>
    <row r="60" customFormat="false" ht="15" hidden="false" customHeight="false" outlineLevel="0" collapsed="false">
      <c r="A60" s="42"/>
      <c r="B60" s="42"/>
      <c r="C60" s="10"/>
      <c r="D60" s="43"/>
    </row>
    <row r="61" customFormat="false" ht="15" hidden="false" customHeight="false" outlineLevel="0" collapsed="false">
      <c r="A61" s="44" t="s">
        <v>64</v>
      </c>
      <c r="B61" s="42"/>
      <c r="C61" s="10"/>
      <c r="D61" s="43"/>
    </row>
    <row r="62" customFormat="false" ht="15" hidden="false" customHeight="false" outlineLevel="0" collapsed="false">
      <c r="A62" s="44"/>
      <c r="B62" s="42"/>
      <c r="C62" s="10"/>
      <c r="D62" s="43"/>
    </row>
    <row r="63" customFormat="false" ht="15" hidden="false" customHeight="false" outlineLevel="0" collapsed="false">
      <c r="A63" s="37" t="s">
        <v>65</v>
      </c>
      <c r="B63" s="37"/>
      <c r="C63" s="45" t="n">
        <f aca="false">C55+C59</f>
        <v>74137.2546</v>
      </c>
      <c r="D63" s="43"/>
    </row>
    <row r="64" customFormat="false" ht="15" hidden="false" customHeight="false" outlineLevel="0" collapsed="false">
      <c r="A64" s="37" t="s">
        <v>47</v>
      </c>
      <c r="B64" s="37"/>
      <c r="C64" s="45" t="n">
        <f aca="false">C38</f>
        <v>161328.203666667</v>
      </c>
      <c r="D64" s="43"/>
    </row>
    <row r="65" customFormat="false" ht="15" hidden="false" customHeight="false" outlineLevel="0" collapsed="false">
      <c r="A65" s="37" t="s">
        <v>66</v>
      </c>
      <c r="B65" s="37"/>
      <c r="C65" s="45" t="n">
        <f aca="false">C63-C64</f>
        <v>-87190.9490666667</v>
      </c>
      <c r="D65" s="46" t="s">
        <v>67</v>
      </c>
    </row>
    <row r="66" customFormat="false" ht="15" hidden="false" customHeight="false" outlineLevel="0" collapsed="false">
      <c r="A66" s="47" t="s">
        <v>68</v>
      </c>
      <c r="B66" s="42"/>
      <c r="C66" s="10"/>
      <c r="D66" s="43"/>
    </row>
    <row r="67" customFormat="false" ht="15" hidden="false" customHeight="false" outlineLevel="0" collapsed="false">
      <c r="A67" s="48"/>
    </row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8">
    <mergeCell ref="A1:E1"/>
    <mergeCell ref="B24:C24"/>
    <mergeCell ref="D26:D29"/>
    <mergeCell ref="A30:B30"/>
    <mergeCell ref="A37:B37"/>
    <mergeCell ref="D37:D39"/>
    <mergeCell ref="A38:B38"/>
    <mergeCell ref="A39:B39"/>
    <mergeCell ref="A54:B54"/>
    <mergeCell ref="A55:B55"/>
    <mergeCell ref="D55:D57"/>
    <mergeCell ref="A56:B56"/>
    <mergeCell ref="A57:B57"/>
    <mergeCell ref="D58:D59"/>
    <mergeCell ref="A59:B59"/>
    <mergeCell ref="A63:B63"/>
    <mergeCell ref="A64:B64"/>
    <mergeCell ref="A65:B65"/>
  </mergeCells>
  <printOptions headings="false" gridLines="false" gridLinesSet="true" horizontalCentered="tru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6" activeCellId="0" sqref="A26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25.14"/>
    <col collapsed="false" customWidth="true" hidden="false" outlineLevel="0" max="2" min="2" style="0" width="29.42"/>
    <col collapsed="false" customWidth="true" hidden="false" outlineLevel="0" max="3" min="3" style="0" width="17.42"/>
    <col collapsed="false" customWidth="true" hidden="false" outlineLevel="0" max="4" min="4" style="0" width="18.85"/>
    <col collapsed="false" customWidth="true" hidden="false" outlineLevel="0" max="5" min="5" style="0" width="15"/>
    <col collapsed="false" customWidth="true" hidden="false" outlineLevel="0" max="6" min="6" style="0" width="16.42"/>
    <col collapsed="false" customWidth="true" hidden="false" outlineLevel="0" max="7" min="7" style="0" width="10.99"/>
  </cols>
  <sheetData>
    <row r="1" customFormat="false" ht="29.85" hidden="false" customHeight="true" outlineLevel="0" collapsed="false">
      <c r="A1" s="49" t="s">
        <v>69</v>
      </c>
      <c r="B1" s="49"/>
      <c r="C1" s="49"/>
      <c r="D1" s="49"/>
      <c r="E1" s="49"/>
      <c r="F1" s="49"/>
      <c r="G1" s="49"/>
    </row>
    <row r="2" customFormat="false" ht="15" hidden="false" customHeight="false" outlineLevel="0" collapsed="false">
      <c r="A2" s="3"/>
    </row>
    <row r="3" customFormat="false" ht="18.75" hidden="false" customHeight="false" outlineLevel="0" collapsed="false">
      <c r="A3" s="50" t="s">
        <v>1</v>
      </c>
    </row>
    <row r="5" customFormat="false" ht="15" hidden="false" customHeight="false" outlineLevel="0" collapsed="false">
      <c r="A5" s="6" t="s">
        <v>2</v>
      </c>
      <c r="B5" s="7" t="s">
        <v>70</v>
      </c>
      <c r="C5" s="8"/>
    </row>
    <row r="6" customFormat="false" ht="15" hidden="false" customHeight="false" outlineLevel="0" collapsed="false">
      <c r="A6" s="6" t="s">
        <v>4</v>
      </c>
      <c r="B6" s="7" t="n">
        <v>1250</v>
      </c>
      <c r="C6" s="8"/>
    </row>
    <row r="7" customFormat="false" ht="15" hidden="false" customHeight="false" outlineLevel="0" collapsed="false">
      <c r="A7" s="6" t="s">
        <v>6</v>
      </c>
      <c r="B7" s="7" t="s">
        <v>71</v>
      </c>
      <c r="C7" s="8"/>
    </row>
    <row r="8" customFormat="false" ht="15" hidden="false" customHeight="false" outlineLevel="0" collapsed="false">
      <c r="A8" s="6" t="s">
        <v>8</v>
      </c>
      <c r="B8" s="51" t="n">
        <v>0.286</v>
      </c>
      <c r="C8" s="8"/>
    </row>
    <row r="9" customFormat="false" ht="15" hidden="false" customHeight="false" outlineLevel="0" collapsed="false">
      <c r="A9" s="6" t="s">
        <v>9</v>
      </c>
      <c r="B9" s="51" t="n">
        <v>0.326</v>
      </c>
      <c r="C9" s="8"/>
    </row>
    <row r="10" customFormat="false" ht="15" hidden="false" customHeight="false" outlineLevel="0" collapsed="false">
      <c r="A10" s="10"/>
      <c r="B10" s="10"/>
      <c r="C10" s="8"/>
    </row>
    <row r="11" customFormat="false" ht="30" hidden="false" customHeight="false" outlineLevel="0" collapsed="false">
      <c r="A11" s="11" t="s">
        <v>10</v>
      </c>
      <c r="B11" s="11" t="s">
        <v>11</v>
      </c>
      <c r="C11" s="12" t="s">
        <v>12</v>
      </c>
      <c r="D11" s="12" t="s">
        <v>13</v>
      </c>
    </row>
    <row r="12" customFormat="false" ht="15" hidden="false" customHeight="false" outlineLevel="0" collapsed="false">
      <c r="A12" s="52" t="s">
        <v>14</v>
      </c>
      <c r="B12" s="16" t="s">
        <v>5</v>
      </c>
      <c r="C12" s="17" t="n">
        <v>0.295</v>
      </c>
      <c r="D12" s="17" t="n">
        <v>0.335</v>
      </c>
    </row>
    <row r="13" customFormat="false" ht="15" hidden="false" customHeight="false" outlineLevel="0" collapsed="false">
      <c r="A13" s="53" t="s">
        <v>15</v>
      </c>
      <c r="B13" s="53" t="s">
        <v>16</v>
      </c>
      <c r="C13" s="54" t="n">
        <v>0.286</v>
      </c>
      <c r="D13" s="54" t="n">
        <v>0.326</v>
      </c>
    </row>
    <row r="14" customFormat="false" ht="15" hidden="false" customHeight="false" outlineLevel="0" collapsed="false">
      <c r="A14" s="16" t="s">
        <v>17</v>
      </c>
      <c r="B14" s="16" t="s">
        <v>18</v>
      </c>
      <c r="C14" s="17" t="n">
        <v>0.276</v>
      </c>
      <c r="D14" s="17" t="n">
        <v>0.316</v>
      </c>
    </row>
    <row r="15" customFormat="false" ht="15" hidden="false" customHeight="false" outlineLevel="0" collapsed="false">
      <c r="A15" s="16" t="s">
        <v>19</v>
      </c>
      <c r="B15" s="16" t="s">
        <v>20</v>
      </c>
      <c r="C15" s="17" t="n">
        <v>0.272</v>
      </c>
      <c r="D15" s="17" t="n">
        <v>0.312</v>
      </c>
    </row>
    <row r="16" customFormat="false" ht="15" hidden="false" customHeight="false" outlineLevel="0" collapsed="false">
      <c r="A16" s="16" t="s">
        <v>21</v>
      </c>
      <c r="B16" s="16" t="s">
        <v>22</v>
      </c>
      <c r="C16" s="17" t="n">
        <v>0.269</v>
      </c>
      <c r="D16" s="17" t="n">
        <v>0.309</v>
      </c>
    </row>
    <row r="17" customFormat="false" ht="15" hidden="false" customHeight="false" outlineLevel="0" collapsed="false">
      <c r="A17" s="16" t="s">
        <v>23</v>
      </c>
      <c r="B17" s="16" t="s">
        <v>24</v>
      </c>
      <c r="C17" s="17" t="n">
        <v>0.27</v>
      </c>
      <c r="D17" s="17" t="n">
        <v>0.31</v>
      </c>
    </row>
    <row r="18" customFormat="false" ht="15" hidden="false" customHeight="false" outlineLevel="0" collapsed="false">
      <c r="A18" s="16" t="s">
        <v>25</v>
      </c>
      <c r="B18" s="16" t="s">
        <v>26</v>
      </c>
      <c r="C18" s="17" t="n">
        <v>0.276</v>
      </c>
      <c r="D18" s="17" t="n">
        <v>0.316</v>
      </c>
    </row>
    <row r="19" customFormat="false" ht="15" hidden="false" customHeight="false" outlineLevel="0" collapsed="false">
      <c r="A19" s="16" t="s">
        <v>27</v>
      </c>
      <c r="B19" s="16" t="s">
        <v>28</v>
      </c>
      <c r="C19" s="17" t="n">
        <v>0.288</v>
      </c>
      <c r="D19" s="17" t="n">
        <v>0.328</v>
      </c>
    </row>
    <row r="20" customFormat="false" ht="15" hidden="false" customHeight="false" outlineLevel="0" collapsed="false">
      <c r="A20" s="16" t="s">
        <v>29</v>
      </c>
      <c r="B20" s="16" t="s">
        <v>30</v>
      </c>
      <c r="C20" s="17" t="n">
        <v>0.253</v>
      </c>
      <c r="D20" s="17" t="n">
        <v>0.293</v>
      </c>
    </row>
    <row r="21" customFormat="false" ht="15" hidden="false" customHeight="false" outlineLevel="0" collapsed="false">
      <c r="A21" s="18"/>
      <c r="B21" s="18"/>
      <c r="C21" s="19"/>
      <c r="D21" s="19"/>
    </row>
    <row r="22" customFormat="false" ht="18.75" hidden="false" customHeight="false" outlineLevel="0" collapsed="false">
      <c r="A22" s="20" t="s">
        <v>31</v>
      </c>
      <c r="B22" s="10"/>
      <c r="C22" s="8"/>
    </row>
    <row r="23" customFormat="false" ht="15" hidden="false" customHeight="false" outlineLevel="0" collapsed="false">
      <c r="A23" s="21"/>
      <c r="B23" s="10"/>
      <c r="C23" s="8"/>
    </row>
    <row r="24" customFormat="false" ht="15" hidden="false" customHeight="false" outlineLevel="0" collapsed="false">
      <c r="A24" s="21"/>
      <c r="B24" s="22" t="s">
        <v>32</v>
      </c>
      <c r="C24" s="22"/>
      <c r="D24" s="22" t="s">
        <v>33</v>
      </c>
    </row>
    <row r="25" customFormat="false" ht="30" hidden="false" customHeight="false" outlineLevel="0" collapsed="false">
      <c r="A25" s="23" t="s">
        <v>34</v>
      </c>
      <c r="B25" s="55"/>
      <c r="C25" s="56" t="n">
        <v>271438.79</v>
      </c>
      <c r="D25" s="23" t="s">
        <v>35</v>
      </c>
    </row>
    <row r="26" customFormat="false" ht="30" hidden="false" customHeight="true" outlineLevel="0" collapsed="false">
      <c r="A26" s="57" t="s">
        <v>72</v>
      </c>
      <c r="B26" s="28" t="n">
        <v>783491.27</v>
      </c>
      <c r="C26" s="55" t="n">
        <f aca="false">(B26+B27+B28)/3</f>
        <v>590360.38</v>
      </c>
      <c r="D26" s="27" t="s">
        <v>37</v>
      </c>
    </row>
    <row r="27" customFormat="false" ht="30" hidden="false" customHeight="false" outlineLevel="0" collapsed="false">
      <c r="A27" s="23" t="s">
        <v>36</v>
      </c>
      <c r="B27" s="28" t="n">
        <f aca="false">'Calcolo capacità '!B26</f>
        <v>529531.15</v>
      </c>
      <c r="C27" s="55"/>
      <c r="D27" s="27"/>
    </row>
    <row r="28" customFormat="false" ht="30" hidden="false" customHeight="false" outlineLevel="0" collapsed="false">
      <c r="A28" s="23" t="s">
        <v>38</v>
      </c>
      <c r="B28" s="28" t="n">
        <f aca="false">'Calcolo capacità '!B27</f>
        <v>458058.72</v>
      </c>
      <c r="C28" s="55"/>
      <c r="D28" s="27"/>
    </row>
    <row r="29" customFormat="false" ht="30" hidden="false" customHeight="false" outlineLevel="0" collapsed="false">
      <c r="A29" s="23" t="s">
        <v>73</v>
      </c>
      <c r="B29" s="45"/>
      <c r="C29" s="28" t="n">
        <v>18750</v>
      </c>
      <c r="D29" s="27"/>
    </row>
    <row r="30" customFormat="false" ht="15" hidden="false" customHeight="false" outlineLevel="0" collapsed="false">
      <c r="A30" s="29" t="s">
        <v>41</v>
      </c>
      <c r="B30" s="29"/>
      <c r="C30" s="30" t="n">
        <f aca="false">C25/(C26-C29)</f>
        <v>0.47486679650569</v>
      </c>
    </row>
    <row r="32" customFormat="false" ht="18.75" hidden="false" customHeight="false" outlineLevel="0" collapsed="false">
      <c r="A32" s="31" t="s">
        <v>42</v>
      </c>
    </row>
    <row r="34" customFormat="false" ht="15.75" hidden="false" customHeight="false" outlineLevel="0" collapsed="false">
      <c r="A34" s="32" t="s">
        <v>43</v>
      </c>
    </row>
    <row r="35" customFormat="false" ht="15.75" hidden="false" customHeight="false" outlineLevel="0" collapsed="false">
      <c r="A35" s="32"/>
    </row>
    <row r="36" customFormat="false" ht="30" hidden="false" customHeight="false" outlineLevel="0" collapsed="false">
      <c r="C36" s="11" t="s">
        <v>32</v>
      </c>
      <c r="D36" s="12" t="s">
        <v>44</v>
      </c>
    </row>
    <row r="37" customFormat="false" ht="15" hidden="false" customHeight="false" outlineLevel="0" collapsed="false">
      <c r="A37" s="33" t="s">
        <v>74</v>
      </c>
      <c r="B37" s="33"/>
      <c r="C37" s="58" t="n">
        <f aca="false">C25</f>
        <v>271438.79</v>
      </c>
      <c r="D37" s="35" t="s">
        <v>46</v>
      </c>
    </row>
    <row r="38" customFormat="false" ht="15" hidden="false" customHeight="false" outlineLevel="0" collapsed="false">
      <c r="A38" s="29" t="s">
        <v>47</v>
      </c>
      <c r="B38" s="29"/>
      <c r="C38" s="59" t="n">
        <v>325475.28</v>
      </c>
      <c r="D38" s="35"/>
    </row>
    <row r="39" customFormat="false" ht="15" hidden="false" customHeight="false" outlineLevel="0" collapsed="false">
      <c r="A39" s="37" t="s">
        <v>48</v>
      </c>
      <c r="B39" s="37"/>
      <c r="C39" s="60" t="n">
        <f aca="false">C38-C37</f>
        <v>54036.4900000001</v>
      </c>
      <c r="D39" s="35"/>
    </row>
    <row r="41" customFormat="false" ht="15" hidden="false" customHeight="false" outlineLevel="0" collapsed="false">
      <c r="A41" s="3" t="s">
        <v>49</v>
      </c>
    </row>
    <row r="42" customFormat="false" ht="15" hidden="false" customHeight="false" outlineLevel="0" collapsed="false">
      <c r="A42" s="3"/>
    </row>
    <row r="43" customFormat="false" ht="15" hidden="false" customHeight="false" outlineLevel="0" collapsed="false">
      <c r="A43" s="22" t="s">
        <v>10</v>
      </c>
      <c r="B43" s="22" t="s">
        <v>11</v>
      </c>
      <c r="C43" s="22" t="s">
        <v>50</v>
      </c>
      <c r="D43" s="22" t="s">
        <v>51</v>
      </c>
      <c r="E43" s="22" t="s">
        <v>52</v>
      </c>
      <c r="F43" s="22" t="s">
        <v>53</v>
      </c>
      <c r="G43" s="22" t="s">
        <v>54</v>
      </c>
    </row>
    <row r="44" customFormat="false" ht="15" hidden="false" customHeight="false" outlineLevel="0" collapsed="false">
      <c r="A44" s="52" t="s">
        <v>14</v>
      </c>
      <c r="B44" s="16" t="s">
        <v>5</v>
      </c>
      <c r="C44" s="39" t="n">
        <v>0.23</v>
      </c>
      <c r="D44" s="39" t="n">
        <v>0.29</v>
      </c>
      <c r="E44" s="39" t="n">
        <v>0.33</v>
      </c>
      <c r="F44" s="39" t="n">
        <v>0.34</v>
      </c>
      <c r="G44" s="39" t="n">
        <v>0.35</v>
      </c>
    </row>
    <row r="45" customFormat="false" ht="15" hidden="false" customHeight="false" outlineLevel="0" collapsed="false">
      <c r="A45" s="16" t="s">
        <v>15</v>
      </c>
      <c r="B45" s="16" t="s">
        <v>16</v>
      </c>
      <c r="C45" s="39" t="n">
        <v>0.23</v>
      </c>
      <c r="D45" s="39" t="n">
        <v>0.29</v>
      </c>
      <c r="E45" s="39" t="n">
        <v>0.33</v>
      </c>
      <c r="F45" s="39" t="n">
        <v>0.34</v>
      </c>
      <c r="G45" s="39" t="n">
        <v>0.35</v>
      </c>
    </row>
    <row r="46" customFormat="false" ht="15" hidden="false" customHeight="false" outlineLevel="0" collapsed="false">
      <c r="A46" s="16" t="s">
        <v>17</v>
      </c>
      <c r="B46" s="16" t="s">
        <v>18</v>
      </c>
      <c r="C46" s="39" t="n">
        <v>0.2</v>
      </c>
      <c r="D46" s="39" t="n">
        <v>0.25</v>
      </c>
      <c r="E46" s="39" t="n">
        <v>0.28</v>
      </c>
      <c r="F46" s="39" t="n">
        <v>0.29</v>
      </c>
      <c r="G46" s="39" t="n">
        <v>0.3</v>
      </c>
    </row>
    <row r="47" customFormat="false" ht="15" hidden="false" customHeight="false" outlineLevel="0" collapsed="false">
      <c r="A47" s="16" t="s">
        <v>19</v>
      </c>
      <c r="B47" s="16" t="s">
        <v>20</v>
      </c>
      <c r="C47" s="39" t="n">
        <v>0.19</v>
      </c>
      <c r="D47" s="39" t="n">
        <v>0.24</v>
      </c>
      <c r="E47" s="39" t="n">
        <v>0.26</v>
      </c>
      <c r="F47" s="39" t="n">
        <v>0.27</v>
      </c>
      <c r="G47" s="39" t="n">
        <v>0.29</v>
      </c>
    </row>
    <row r="48" customFormat="false" ht="15" hidden="false" customHeight="false" outlineLevel="0" collapsed="false">
      <c r="A48" s="16" t="s">
        <v>21</v>
      </c>
      <c r="B48" s="16" t="s">
        <v>22</v>
      </c>
      <c r="C48" s="39" t="n">
        <v>0.17</v>
      </c>
      <c r="D48" s="39" t="n">
        <v>0.21</v>
      </c>
      <c r="E48" s="39" t="n">
        <v>0.24</v>
      </c>
      <c r="F48" s="39" t="n">
        <v>0.25</v>
      </c>
      <c r="G48" s="39" t="n">
        <v>0.26</v>
      </c>
    </row>
    <row r="49" customFormat="false" ht="15" hidden="false" customHeight="false" outlineLevel="0" collapsed="false">
      <c r="A49" s="16" t="s">
        <v>23</v>
      </c>
      <c r="B49" s="16" t="s">
        <v>24</v>
      </c>
      <c r="C49" s="39" t="n">
        <v>0.09</v>
      </c>
      <c r="D49" s="39" t="n">
        <v>0.16</v>
      </c>
      <c r="E49" s="39" t="n">
        <v>0.19</v>
      </c>
      <c r="F49" s="39" t="n">
        <v>0.21</v>
      </c>
      <c r="G49" s="39" t="n">
        <v>0.22</v>
      </c>
    </row>
    <row r="50" customFormat="false" ht="15" hidden="false" customHeight="false" outlineLevel="0" collapsed="false">
      <c r="A50" s="16" t="s">
        <v>25</v>
      </c>
      <c r="B50" s="16" t="s">
        <v>26</v>
      </c>
      <c r="C50" s="39" t="n">
        <v>0.07</v>
      </c>
      <c r="D50" s="39" t="n">
        <v>0.12</v>
      </c>
      <c r="E50" s="39" t="n">
        <v>0.14</v>
      </c>
      <c r="F50" s="39" t="n">
        <v>0.15</v>
      </c>
      <c r="G50" s="39" t="n">
        <v>0.16</v>
      </c>
    </row>
    <row r="51" customFormat="false" ht="15" hidden="false" customHeight="false" outlineLevel="0" collapsed="false">
      <c r="A51" s="16" t="s">
        <v>27</v>
      </c>
      <c r="B51" s="16" t="s">
        <v>28</v>
      </c>
      <c r="C51" s="39" t="n">
        <v>0.03</v>
      </c>
      <c r="D51" s="39" t="n">
        <v>0.06</v>
      </c>
      <c r="E51" s="39" t="n">
        <v>0.08</v>
      </c>
      <c r="F51" s="39" t="n">
        <v>0.09</v>
      </c>
      <c r="G51" s="39" t="n">
        <v>0.1</v>
      </c>
    </row>
    <row r="52" customFormat="false" ht="15" hidden="false" customHeight="false" outlineLevel="0" collapsed="false">
      <c r="A52" s="16" t="s">
        <v>29</v>
      </c>
      <c r="B52" s="16" t="s">
        <v>30</v>
      </c>
      <c r="C52" s="39" t="n">
        <v>0.015</v>
      </c>
      <c r="D52" s="39" t="n">
        <v>0.03</v>
      </c>
      <c r="E52" s="39" t="n">
        <v>0.04</v>
      </c>
      <c r="F52" s="39" t="n">
        <v>0.045</v>
      </c>
      <c r="G52" s="39" t="n">
        <v>0.05</v>
      </c>
    </row>
    <row r="53" customFormat="false" ht="15" hidden="false" customHeight="false" outlineLevel="0" collapsed="false">
      <c r="A53" s="3"/>
    </row>
    <row r="54" customFormat="false" ht="30" hidden="false" customHeight="false" outlineLevel="0" collapsed="false">
      <c r="A54" s="22" t="s">
        <v>55</v>
      </c>
      <c r="B54" s="22"/>
      <c r="C54" s="22" t="s">
        <v>56</v>
      </c>
      <c r="D54" s="12" t="s">
        <v>44</v>
      </c>
    </row>
    <row r="55" customFormat="false" ht="15" hidden="false" customHeight="false" outlineLevel="0" collapsed="false">
      <c r="A55" s="37" t="s">
        <v>75</v>
      </c>
      <c r="B55" s="37"/>
      <c r="C55" s="61" t="n">
        <f aca="false">C37</f>
        <v>271438.79</v>
      </c>
      <c r="D55" s="35" t="s">
        <v>58</v>
      </c>
    </row>
    <row r="56" customFormat="false" ht="15" hidden="false" customHeight="false" outlineLevel="0" collapsed="false">
      <c r="A56" s="37" t="s">
        <v>59</v>
      </c>
      <c r="B56" s="37"/>
      <c r="C56" s="62" t="n">
        <v>0.29</v>
      </c>
      <c r="D56" s="35"/>
    </row>
    <row r="57" customFormat="false" ht="15" hidden="false" customHeight="false" outlineLevel="0" collapsed="false">
      <c r="A57" s="37" t="s">
        <v>60</v>
      </c>
      <c r="B57" s="37"/>
      <c r="C57" s="45" t="n">
        <f aca="false">C55*C56</f>
        <v>78717.2491</v>
      </c>
      <c r="D57" s="35"/>
    </row>
    <row r="58" customFormat="false" ht="15" hidden="false" customHeight="false" outlineLevel="0" collapsed="false">
      <c r="A58" s="37" t="s">
        <v>76</v>
      </c>
      <c r="B58" s="37"/>
      <c r="C58" s="61"/>
      <c r="D58" s="35" t="s">
        <v>62</v>
      </c>
    </row>
    <row r="59" customFormat="false" ht="15" hidden="false" customHeight="false" outlineLevel="0" collapsed="false">
      <c r="A59" s="37" t="s">
        <v>63</v>
      </c>
      <c r="B59" s="37"/>
      <c r="C59" s="45" t="n">
        <f aca="false">C57+C58</f>
        <v>78717.2491</v>
      </c>
      <c r="D59" s="35"/>
    </row>
    <row r="60" customFormat="false" ht="15" hidden="false" customHeight="false" outlineLevel="0" collapsed="false">
      <c r="A60" s="42"/>
      <c r="B60" s="42"/>
      <c r="C60" s="10"/>
      <c r="D60" s="43"/>
    </row>
    <row r="61" customFormat="false" ht="15" hidden="false" customHeight="false" outlineLevel="0" collapsed="false">
      <c r="A61" s="44" t="s">
        <v>64</v>
      </c>
      <c r="B61" s="42"/>
      <c r="C61" s="10"/>
      <c r="D61" s="43"/>
    </row>
    <row r="62" customFormat="false" ht="15" hidden="false" customHeight="false" outlineLevel="0" collapsed="false">
      <c r="A62" s="44"/>
      <c r="B62" s="42"/>
      <c r="C62" s="10"/>
      <c r="D62" s="43"/>
    </row>
    <row r="63" customFormat="false" ht="15" hidden="false" customHeight="false" outlineLevel="0" collapsed="false">
      <c r="A63" s="37" t="s">
        <v>65</v>
      </c>
      <c r="B63" s="37"/>
      <c r="C63" s="45" t="n">
        <f aca="false">C55+C59</f>
        <v>350156.0391</v>
      </c>
      <c r="D63" s="43"/>
    </row>
    <row r="64" customFormat="false" ht="15" hidden="false" customHeight="false" outlineLevel="0" collapsed="false">
      <c r="A64" s="37" t="s">
        <v>47</v>
      </c>
      <c r="B64" s="37"/>
      <c r="C64" s="45" t="n">
        <f aca="false">C38</f>
        <v>325475.28</v>
      </c>
      <c r="D64" s="43"/>
    </row>
    <row r="65" customFormat="false" ht="15" hidden="false" customHeight="false" outlineLevel="0" collapsed="false">
      <c r="A65" s="37" t="s">
        <v>66</v>
      </c>
      <c r="B65" s="37"/>
      <c r="C65" s="45" t="n">
        <f aca="false">C63-C64</f>
        <v>24680.7590999999</v>
      </c>
      <c r="D65" s="46" t="s">
        <v>67</v>
      </c>
    </row>
    <row r="66" customFormat="false" ht="15" hidden="false" customHeight="false" outlineLevel="0" collapsed="false">
      <c r="A66" s="47" t="s">
        <v>68</v>
      </c>
      <c r="B66" s="42"/>
      <c r="C66" s="10"/>
      <c r="D66" s="43"/>
    </row>
    <row r="67" customFormat="false" ht="15" hidden="false" customHeight="false" outlineLevel="0" collapsed="false">
      <c r="A67" s="48"/>
    </row>
    <row r="68" s="64" customFormat="true" ht="15.75" hidden="false" customHeight="false" outlineLevel="0" collapsed="false">
      <c r="A68" s="63" t="s">
        <v>77</v>
      </c>
    </row>
    <row r="69" s="64" customFormat="true" ht="15.75" hidden="false" customHeight="false" outlineLevel="0" collapsed="false">
      <c r="A69" s="63"/>
    </row>
    <row r="70" s="64" customFormat="true" ht="30" hidden="false" customHeight="false" outlineLevel="0" collapsed="false">
      <c r="C70" s="65" t="s">
        <v>32</v>
      </c>
      <c r="D70" s="66" t="s">
        <v>44</v>
      </c>
    </row>
    <row r="71" s="64" customFormat="true" ht="15" hidden="false" customHeight="false" outlineLevel="0" collapsed="false">
      <c r="A71" s="67" t="s">
        <v>74</v>
      </c>
      <c r="B71" s="67"/>
      <c r="C71" s="68" t="n">
        <f aca="false">C25</f>
        <v>271438.79</v>
      </c>
      <c r="D71" s="69" t="s">
        <v>78</v>
      </c>
    </row>
    <row r="72" s="64" customFormat="true" ht="15" hidden="false" customHeight="true" outlineLevel="0" collapsed="false">
      <c r="A72" s="70" t="s">
        <v>79</v>
      </c>
      <c r="B72" s="70"/>
      <c r="C72" s="71" t="n">
        <f aca="false">(B28-C29)</f>
        <v>439308.72</v>
      </c>
      <c r="D72" s="69"/>
    </row>
    <row r="73" s="64" customFormat="true" ht="31.5" hidden="false" customHeight="true" outlineLevel="0" collapsed="false">
      <c r="A73" s="72" t="s">
        <v>80</v>
      </c>
      <c r="B73" s="72"/>
      <c r="C73" s="73" t="n">
        <f aca="false">C71/C72</f>
        <v>0.617877081975518</v>
      </c>
      <c r="D73" s="69"/>
    </row>
    <row r="74" s="64" customFormat="true" ht="15" hidden="false" customHeight="false" outlineLevel="0" collapsed="false"/>
    <row r="75" s="64" customFormat="true" ht="15" hidden="false" customHeight="false" outlineLevel="0" collapsed="false">
      <c r="A75" s="74" t="s">
        <v>64</v>
      </c>
      <c r="B75" s="75"/>
    </row>
    <row r="76" s="64" customFormat="true" ht="15" hidden="false" customHeight="false" outlineLevel="0" collapsed="false">
      <c r="A76" s="74"/>
      <c r="B76" s="75"/>
      <c r="C76" s="65" t="s">
        <v>32</v>
      </c>
    </row>
    <row r="77" s="64" customFormat="true" ht="28.5" hidden="false" customHeight="true" outlineLevel="0" collapsed="false">
      <c r="A77" s="72" t="s">
        <v>75</v>
      </c>
      <c r="B77" s="72"/>
      <c r="C77" s="68"/>
    </row>
    <row r="78" s="64" customFormat="true" ht="30" hidden="false" customHeight="true" outlineLevel="0" collapsed="false">
      <c r="A78" s="72" t="s">
        <v>81</v>
      </c>
      <c r="B78" s="72"/>
      <c r="C78" s="71"/>
    </row>
    <row r="79" s="64" customFormat="true" ht="15" hidden="false" customHeight="false" outlineLevel="0" collapsed="false">
      <c r="A79" s="70" t="s">
        <v>82</v>
      </c>
      <c r="B79" s="70"/>
      <c r="C79" s="73" t="e">
        <f aca="false">C77/C78</f>
        <v>#DIV/0!</v>
      </c>
      <c r="D79" s="64" t="s">
        <v>83</v>
      </c>
    </row>
    <row r="80" s="64" customFormat="true" ht="15" hidden="false" customHeight="false" outlineLevel="0" collapsed="false">
      <c r="A80" s="76" t="s">
        <v>84</v>
      </c>
      <c r="B80" s="75"/>
    </row>
    <row r="81" s="64" customFormat="true" ht="15" hidden="false" customHeight="false" outlineLevel="0" collapsed="false"/>
    <row r="82" s="64" customFormat="true" ht="15.75" hidden="false" customHeight="false" outlineLevel="0" collapsed="false">
      <c r="A82" s="63" t="s">
        <v>85</v>
      </c>
    </row>
    <row r="83" s="64" customFormat="true" ht="15.75" hidden="false" customHeight="false" outlineLevel="0" collapsed="false">
      <c r="A83" s="63"/>
    </row>
    <row r="84" s="64" customFormat="true" ht="15" hidden="false" customHeight="false" outlineLevel="0" collapsed="false">
      <c r="A84" s="74" t="s">
        <v>64</v>
      </c>
    </row>
    <row r="85" s="64" customFormat="true" ht="30" hidden="false" customHeight="false" outlineLevel="0" collapsed="false">
      <c r="A85" s="74"/>
      <c r="B85" s="75"/>
      <c r="C85" s="65" t="s">
        <v>32</v>
      </c>
      <c r="D85" s="66" t="s">
        <v>44</v>
      </c>
    </row>
    <row r="86" s="64" customFormat="true" ht="15" hidden="false" customHeight="true" outlineLevel="0" collapsed="false">
      <c r="A86" s="72" t="s">
        <v>75</v>
      </c>
      <c r="B86" s="72"/>
      <c r="C86" s="68"/>
      <c r="D86" s="69" t="s">
        <v>86</v>
      </c>
    </row>
    <row r="87" s="64" customFormat="true" ht="29.25" hidden="false" customHeight="true" outlineLevel="0" collapsed="false">
      <c r="A87" s="72" t="s">
        <v>81</v>
      </c>
      <c r="B87" s="72"/>
      <c r="C87" s="71"/>
      <c r="D87" s="69"/>
    </row>
    <row r="88" s="64" customFormat="true" ht="30" hidden="false" customHeight="true" outlineLevel="0" collapsed="false">
      <c r="A88" s="72" t="s">
        <v>87</v>
      </c>
      <c r="B88" s="72"/>
      <c r="C88" s="77" t="e">
        <f aca="false">C86/C87</f>
        <v>#DIV/0!</v>
      </c>
      <c r="D88" s="69"/>
    </row>
    <row r="89" s="64" customFormat="true" ht="30.75" hidden="false" customHeight="true" outlineLevel="0" collapsed="false">
      <c r="A89" s="72" t="s">
        <v>88</v>
      </c>
      <c r="B89" s="72"/>
      <c r="C89" s="77" t="n">
        <f aca="false">C30</f>
        <v>0.47486679650569</v>
      </c>
      <c r="D89" s="69"/>
    </row>
    <row r="90" s="64" customFormat="true" ht="15" hidden="false" customHeight="false" outlineLevel="0" collapsed="false">
      <c r="A90" s="70" t="s">
        <v>9</v>
      </c>
      <c r="B90" s="70"/>
      <c r="C90" s="78" t="n">
        <f aca="false">B9</f>
        <v>0.326</v>
      </c>
      <c r="D90" s="69"/>
    </row>
    <row r="91" s="64" customFormat="true" ht="15" hidden="false" customHeight="false" outlineLevel="0" collapsed="false">
      <c r="A91" s="76" t="s">
        <v>89</v>
      </c>
    </row>
  </sheetData>
  <mergeCells count="31">
    <mergeCell ref="A1:D1"/>
    <mergeCell ref="B24:C24"/>
    <mergeCell ref="D26:D29"/>
    <mergeCell ref="A30:B30"/>
    <mergeCell ref="A37:B37"/>
    <mergeCell ref="D37:D39"/>
    <mergeCell ref="A38:B38"/>
    <mergeCell ref="A39:B39"/>
    <mergeCell ref="A54:B54"/>
    <mergeCell ref="A55:B55"/>
    <mergeCell ref="D55:D57"/>
    <mergeCell ref="A56:B56"/>
    <mergeCell ref="A57:B57"/>
    <mergeCell ref="D58:D59"/>
    <mergeCell ref="A59:B59"/>
    <mergeCell ref="A63:B63"/>
    <mergeCell ref="A64:B64"/>
    <mergeCell ref="A65:B65"/>
    <mergeCell ref="A71:B71"/>
    <mergeCell ref="D71:D73"/>
    <mergeCell ref="A72:B72"/>
    <mergeCell ref="A73:B73"/>
    <mergeCell ref="A77:B77"/>
    <mergeCell ref="A78:B78"/>
    <mergeCell ref="A79:B79"/>
    <mergeCell ref="A86:B86"/>
    <mergeCell ref="D86:D90"/>
    <mergeCell ref="A87:B87"/>
    <mergeCell ref="A88:B88"/>
    <mergeCell ref="A89:B89"/>
    <mergeCell ref="A90:B90"/>
  </mergeCells>
  <printOptions headings="false" gridLines="false" gridLinesSet="true" horizontalCentered="tru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7" activeCellId="0" sqref="C77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25.14"/>
    <col collapsed="false" customWidth="true" hidden="false" outlineLevel="0" max="2" min="2" style="0" width="22.43"/>
    <col collapsed="false" customWidth="true" hidden="false" outlineLevel="0" max="3" min="3" style="0" width="17.42"/>
    <col collapsed="false" customWidth="true" hidden="false" outlineLevel="0" max="4" min="4" style="0" width="18.85"/>
    <col collapsed="false" customWidth="true" hidden="false" outlineLevel="0" max="5" min="5" style="0" width="15"/>
    <col collapsed="false" customWidth="true" hidden="false" outlineLevel="0" max="6" min="6" style="0" width="16.42"/>
    <col collapsed="false" customWidth="true" hidden="false" outlineLevel="0" max="7" min="7" style="0" width="16.29"/>
  </cols>
  <sheetData>
    <row r="1" customFormat="false" ht="37.5" hidden="false" customHeight="true" outlineLevel="0" collapsed="false">
      <c r="A1" s="49" t="s">
        <v>69</v>
      </c>
      <c r="B1" s="49"/>
      <c r="C1" s="49"/>
      <c r="D1" s="49"/>
      <c r="E1" s="49"/>
      <c r="F1" s="49"/>
      <c r="G1" s="49"/>
    </row>
    <row r="2" customFormat="false" ht="15" hidden="false" customHeight="false" outlineLevel="0" collapsed="false">
      <c r="A2" s="3"/>
    </row>
    <row r="3" customFormat="false" ht="18.75" hidden="false" customHeight="false" outlineLevel="0" collapsed="false">
      <c r="A3" s="50" t="s">
        <v>1</v>
      </c>
    </row>
    <row r="5" customFormat="false" ht="15" hidden="false" customHeight="false" outlineLevel="0" collapsed="false">
      <c r="A5" s="6" t="s">
        <v>2</v>
      </c>
      <c r="B5" s="7" t="s">
        <v>70</v>
      </c>
      <c r="C5" s="8"/>
    </row>
    <row r="6" customFormat="false" ht="15" hidden="false" customHeight="false" outlineLevel="0" collapsed="false">
      <c r="A6" s="6" t="s">
        <v>4</v>
      </c>
      <c r="B6" s="7" t="n">
        <v>1250</v>
      </c>
      <c r="C6" s="8"/>
    </row>
    <row r="7" customFormat="false" ht="15" hidden="false" customHeight="false" outlineLevel="0" collapsed="false">
      <c r="A7" s="6" t="s">
        <v>6</v>
      </c>
      <c r="B7" s="7" t="s">
        <v>71</v>
      </c>
      <c r="C7" s="8"/>
    </row>
    <row r="8" customFormat="false" ht="15" hidden="false" customHeight="false" outlineLevel="0" collapsed="false">
      <c r="A8" s="6" t="s">
        <v>8</v>
      </c>
      <c r="B8" s="51" t="n">
        <v>0.286</v>
      </c>
      <c r="C8" s="8"/>
    </row>
    <row r="9" customFormat="false" ht="15" hidden="false" customHeight="false" outlineLevel="0" collapsed="false">
      <c r="A9" s="6" t="s">
        <v>9</v>
      </c>
      <c r="B9" s="51" t="n">
        <v>0.326</v>
      </c>
      <c r="C9" s="8"/>
    </row>
    <row r="10" customFormat="false" ht="15" hidden="false" customHeight="false" outlineLevel="0" collapsed="false">
      <c r="A10" s="10"/>
      <c r="B10" s="10"/>
      <c r="C10" s="8"/>
    </row>
    <row r="11" customFormat="false" ht="30" hidden="false" customHeight="false" outlineLevel="0" collapsed="false">
      <c r="A11" s="11" t="s">
        <v>10</v>
      </c>
      <c r="B11" s="11" t="s">
        <v>11</v>
      </c>
      <c r="C11" s="12" t="s">
        <v>12</v>
      </c>
      <c r="D11" s="12" t="s">
        <v>13</v>
      </c>
    </row>
    <row r="12" customFormat="false" ht="15" hidden="false" customHeight="false" outlineLevel="0" collapsed="false">
      <c r="A12" s="52" t="s">
        <v>14</v>
      </c>
      <c r="B12" s="16" t="s">
        <v>5</v>
      </c>
      <c r="C12" s="17" t="n">
        <v>0.295</v>
      </c>
      <c r="D12" s="17" t="n">
        <v>0.335</v>
      </c>
    </row>
    <row r="13" customFormat="false" ht="15" hidden="false" customHeight="false" outlineLevel="0" collapsed="false">
      <c r="A13" s="16" t="s">
        <v>15</v>
      </c>
      <c r="B13" s="16" t="s">
        <v>16</v>
      </c>
      <c r="C13" s="17" t="n">
        <v>0.286</v>
      </c>
      <c r="D13" s="17" t="n">
        <v>0.326</v>
      </c>
    </row>
    <row r="14" customFormat="false" ht="15" hidden="false" customHeight="false" outlineLevel="0" collapsed="false">
      <c r="A14" s="16" t="s">
        <v>17</v>
      </c>
      <c r="B14" s="16" t="s">
        <v>18</v>
      </c>
      <c r="C14" s="17" t="n">
        <v>0.276</v>
      </c>
      <c r="D14" s="17" t="n">
        <v>0.316</v>
      </c>
    </row>
    <row r="15" customFormat="false" ht="15" hidden="false" customHeight="false" outlineLevel="0" collapsed="false">
      <c r="A15" s="16" t="s">
        <v>19</v>
      </c>
      <c r="B15" s="16" t="s">
        <v>20</v>
      </c>
      <c r="C15" s="17" t="n">
        <v>0.272</v>
      </c>
      <c r="D15" s="17" t="n">
        <v>0.312</v>
      </c>
    </row>
    <row r="16" customFormat="false" ht="15" hidden="false" customHeight="false" outlineLevel="0" collapsed="false">
      <c r="A16" s="16" t="s">
        <v>21</v>
      </c>
      <c r="B16" s="16" t="s">
        <v>22</v>
      </c>
      <c r="C16" s="17" t="n">
        <v>0.269</v>
      </c>
      <c r="D16" s="17" t="n">
        <v>0.309</v>
      </c>
    </row>
    <row r="17" customFormat="false" ht="15" hidden="false" customHeight="false" outlineLevel="0" collapsed="false">
      <c r="A17" s="16" t="s">
        <v>23</v>
      </c>
      <c r="B17" s="16" t="s">
        <v>24</v>
      </c>
      <c r="C17" s="17" t="n">
        <v>0.27</v>
      </c>
      <c r="D17" s="17" t="n">
        <v>0.31</v>
      </c>
    </row>
    <row r="18" customFormat="false" ht="15" hidden="false" customHeight="false" outlineLevel="0" collapsed="false">
      <c r="A18" s="16" t="s">
        <v>25</v>
      </c>
      <c r="B18" s="16" t="s">
        <v>26</v>
      </c>
      <c r="C18" s="17" t="n">
        <v>0.276</v>
      </c>
      <c r="D18" s="17" t="n">
        <v>0.316</v>
      </c>
    </row>
    <row r="19" customFormat="false" ht="15" hidden="false" customHeight="false" outlineLevel="0" collapsed="false">
      <c r="A19" s="16" t="s">
        <v>27</v>
      </c>
      <c r="B19" s="16" t="s">
        <v>28</v>
      </c>
      <c r="C19" s="17" t="n">
        <v>0.288</v>
      </c>
      <c r="D19" s="17" t="n">
        <v>0.328</v>
      </c>
    </row>
    <row r="20" customFormat="false" ht="15" hidden="false" customHeight="false" outlineLevel="0" collapsed="false">
      <c r="A20" s="16" t="s">
        <v>29</v>
      </c>
      <c r="B20" s="16" t="s">
        <v>30</v>
      </c>
      <c r="C20" s="17" t="n">
        <v>0.253</v>
      </c>
      <c r="D20" s="17" t="n">
        <v>0.293</v>
      </c>
    </row>
    <row r="21" customFormat="false" ht="15" hidden="false" customHeight="false" outlineLevel="0" collapsed="false">
      <c r="A21" s="18"/>
      <c r="B21" s="18"/>
      <c r="C21" s="19"/>
      <c r="D21" s="19"/>
    </row>
    <row r="22" customFormat="false" ht="18.75" hidden="false" customHeight="false" outlineLevel="0" collapsed="false">
      <c r="A22" s="20" t="s">
        <v>31</v>
      </c>
      <c r="B22" s="10"/>
      <c r="C22" s="8"/>
    </row>
    <row r="23" customFormat="false" ht="15" hidden="false" customHeight="false" outlineLevel="0" collapsed="false">
      <c r="A23" s="21"/>
      <c r="B23" s="10"/>
      <c r="C23" s="8"/>
    </row>
    <row r="24" customFormat="false" ht="15" hidden="false" customHeight="false" outlineLevel="0" collapsed="false">
      <c r="A24" s="21"/>
      <c r="B24" s="22" t="s">
        <v>32</v>
      </c>
      <c r="C24" s="22"/>
      <c r="D24" s="22" t="s">
        <v>33</v>
      </c>
    </row>
    <row r="25" customFormat="false" ht="30" hidden="false" customHeight="false" outlineLevel="0" collapsed="false">
      <c r="A25" s="23" t="s">
        <v>90</v>
      </c>
      <c r="B25" s="55"/>
      <c r="C25" s="24" t="n">
        <f aca="false">'Calcolo capacità '!C25</f>
        <v>57470.74</v>
      </c>
      <c r="D25" s="23" t="s">
        <v>35</v>
      </c>
    </row>
    <row r="26" customFormat="false" ht="30" hidden="false" customHeight="true" outlineLevel="0" collapsed="false">
      <c r="A26" s="23" t="s">
        <v>72</v>
      </c>
      <c r="B26" s="28" t="n">
        <f aca="false">'Calcolo capacità 270.000'!B27</f>
        <v>529531.15</v>
      </c>
      <c r="C26" s="55" t="n">
        <f aca="false">(B26+B27+B28)/3</f>
        <v>814805.193333333</v>
      </c>
      <c r="D26" s="27" t="s">
        <v>37</v>
      </c>
    </row>
    <row r="27" customFormat="false" ht="30" hidden="false" customHeight="false" outlineLevel="0" collapsed="false">
      <c r="A27" s="23" t="s">
        <v>36</v>
      </c>
      <c r="B27" s="28" t="n">
        <f aca="false">'Calcolo capacità '!B28</f>
        <v>717279.94</v>
      </c>
      <c r="C27" s="55"/>
      <c r="D27" s="27"/>
    </row>
    <row r="28" customFormat="false" ht="30" hidden="false" customHeight="false" outlineLevel="0" collapsed="false">
      <c r="A28" s="23" t="s">
        <v>38</v>
      </c>
      <c r="B28" s="61" t="n">
        <v>1197604.49</v>
      </c>
      <c r="C28" s="55"/>
      <c r="D28" s="27"/>
    </row>
    <row r="29" customFormat="false" ht="30" hidden="false" customHeight="false" outlineLevel="0" collapsed="false">
      <c r="A29" s="23" t="s">
        <v>73</v>
      </c>
      <c r="B29" s="45"/>
      <c r="C29" s="61" t="n">
        <v>38991.89</v>
      </c>
      <c r="D29" s="27"/>
    </row>
    <row r="30" customFormat="false" ht="15" hidden="false" customHeight="false" outlineLevel="0" collapsed="false">
      <c r="A30" s="29" t="s">
        <v>41</v>
      </c>
      <c r="B30" s="29"/>
      <c r="C30" s="30" t="n">
        <f aca="false">C25/(C26-C29)</f>
        <v>0.0740780542858355</v>
      </c>
    </row>
    <row r="32" customFormat="false" ht="18.75" hidden="false" customHeight="false" outlineLevel="0" collapsed="false">
      <c r="A32" s="31" t="s">
        <v>42</v>
      </c>
    </row>
    <row r="34" customFormat="false" ht="15.75" hidden="false" customHeight="false" outlineLevel="0" collapsed="false">
      <c r="A34" s="32" t="s">
        <v>43</v>
      </c>
    </row>
    <row r="35" customFormat="false" ht="15.75" hidden="false" customHeight="false" outlineLevel="0" collapsed="false">
      <c r="A35" s="32"/>
    </row>
    <row r="36" customFormat="false" ht="30" hidden="false" customHeight="false" outlineLevel="0" collapsed="false">
      <c r="C36" s="11" t="s">
        <v>32</v>
      </c>
      <c r="D36" s="12" t="s">
        <v>44</v>
      </c>
    </row>
    <row r="37" customFormat="false" ht="15" hidden="false" customHeight="false" outlineLevel="0" collapsed="false">
      <c r="A37" s="33" t="s">
        <v>45</v>
      </c>
      <c r="B37" s="33"/>
      <c r="C37" s="58" t="n">
        <f aca="false">C25</f>
        <v>57470.74</v>
      </c>
      <c r="D37" s="35" t="s">
        <v>46</v>
      </c>
    </row>
    <row r="38" customFormat="false" ht="15" hidden="false" customHeight="false" outlineLevel="0" collapsed="false">
      <c r="A38" s="29" t="s">
        <v>47</v>
      </c>
      <c r="B38" s="29"/>
      <c r="C38" s="59" t="n">
        <v>325475.28</v>
      </c>
      <c r="D38" s="35"/>
    </row>
    <row r="39" customFormat="false" ht="15" hidden="false" customHeight="false" outlineLevel="0" collapsed="false">
      <c r="A39" s="37" t="s">
        <v>48</v>
      </c>
      <c r="B39" s="37"/>
      <c r="C39" s="60" t="n">
        <f aca="false">C38-C37</f>
        <v>268004.54</v>
      </c>
      <c r="D39" s="35"/>
    </row>
    <row r="41" customFormat="false" ht="15" hidden="false" customHeight="false" outlineLevel="0" collapsed="false">
      <c r="A41" s="3" t="s">
        <v>49</v>
      </c>
    </row>
    <row r="42" customFormat="false" ht="15" hidden="false" customHeight="false" outlineLevel="0" collapsed="false">
      <c r="A42" s="3"/>
    </row>
    <row r="43" customFormat="false" ht="15" hidden="false" customHeight="false" outlineLevel="0" collapsed="false">
      <c r="A43" s="22" t="s">
        <v>10</v>
      </c>
      <c r="B43" s="22" t="s">
        <v>11</v>
      </c>
      <c r="C43" s="22" t="s">
        <v>50</v>
      </c>
      <c r="D43" s="22" t="s">
        <v>51</v>
      </c>
      <c r="E43" s="22" t="s">
        <v>52</v>
      </c>
      <c r="F43" s="22" t="s">
        <v>53</v>
      </c>
      <c r="G43" s="22" t="s">
        <v>54</v>
      </c>
    </row>
    <row r="44" customFormat="false" ht="15" hidden="false" customHeight="false" outlineLevel="0" collapsed="false">
      <c r="A44" s="52" t="s">
        <v>14</v>
      </c>
      <c r="B44" s="16" t="s">
        <v>5</v>
      </c>
      <c r="C44" s="39" t="n">
        <v>0.23</v>
      </c>
      <c r="D44" s="39" t="n">
        <v>0.29</v>
      </c>
      <c r="E44" s="39" t="n">
        <v>0.33</v>
      </c>
      <c r="F44" s="39" t="n">
        <v>0.34</v>
      </c>
      <c r="G44" s="39" t="n">
        <v>0.35</v>
      </c>
    </row>
    <row r="45" customFormat="false" ht="15" hidden="false" customHeight="false" outlineLevel="0" collapsed="false">
      <c r="A45" s="79" t="s">
        <v>15</v>
      </c>
      <c r="B45" s="79" t="s">
        <v>16</v>
      </c>
      <c r="C45" s="80" t="n">
        <v>0.23</v>
      </c>
      <c r="D45" s="80" t="n">
        <v>0.29</v>
      </c>
      <c r="E45" s="80" t="n">
        <v>0.33</v>
      </c>
      <c r="F45" s="80" t="n">
        <v>0.34</v>
      </c>
      <c r="G45" s="80" t="n">
        <v>0.35</v>
      </c>
    </row>
    <row r="46" customFormat="false" ht="15" hidden="false" customHeight="false" outlineLevel="0" collapsed="false">
      <c r="A46" s="16" t="s">
        <v>17</v>
      </c>
      <c r="B46" s="16" t="s">
        <v>18</v>
      </c>
      <c r="C46" s="39" t="n">
        <v>0.2</v>
      </c>
      <c r="D46" s="39" t="n">
        <v>0.25</v>
      </c>
      <c r="E46" s="39" t="n">
        <v>0.28</v>
      </c>
      <c r="F46" s="39" t="n">
        <v>0.29</v>
      </c>
      <c r="G46" s="39" t="n">
        <v>0.3</v>
      </c>
    </row>
    <row r="47" customFormat="false" ht="15" hidden="false" customHeight="false" outlineLevel="0" collapsed="false">
      <c r="A47" s="16" t="s">
        <v>19</v>
      </c>
      <c r="B47" s="16" t="s">
        <v>20</v>
      </c>
      <c r="C47" s="39" t="n">
        <v>0.19</v>
      </c>
      <c r="D47" s="39" t="n">
        <v>0.24</v>
      </c>
      <c r="E47" s="39" t="n">
        <v>0.26</v>
      </c>
      <c r="F47" s="39" t="n">
        <v>0.27</v>
      </c>
      <c r="G47" s="39" t="n">
        <v>0.29</v>
      </c>
    </row>
    <row r="48" customFormat="false" ht="15" hidden="false" customHeight="false" outlineLevel="0" collapsed="false">
      <c r="A48" s="16" t="s">
        <v>21</v>
      </c>
      <c r="B48" s="16" t="s">
        <v>22</v>
      </c>
      <c r="C48" s="39" t="n">
        <v>0.17</v>
      </c>
      <c r="D48" s="39" t="n">
        <v>0.21</v>
      </c>
      <c r="E48" s="39" t="n">
        <v>0.24</v>
      </c>
      <c r="F48" s="39" t="n">
        <v>0.25</v>
      </c>
      <c r="G48" s="39" t="n">
        <v>0.26</v>
      </c>
    </row>
    <row r="49" customFormat="false" ht="15" hidden="false" customHeight="false" outlineLevel="0" collapsed="false">
      <c r="A49" s="16" t="s">
        <v>23</v>
      </c>
      <c r="B49" s="16" t="s">
        <v>24</v>
      </c>
      <c r="C49" s="39" t="n">
        <v>0.09</v>
      </c>
      <c r="D49" s="39" t="n">
        <v>0.16</v>
      </c>
      <c r="E49" s="39" t="n">
        <v>0.19</v>
      </c>
      <c r="F49" s="39" t="n">
        <v>0.21</v>
      </c>
      <c r="G49" s="39" t="n">
        <v>0.22</v>
      </c>
    </row>
    <row r="50" customFormat="false" ht="15" hidden="false" customHeight="false" outlineLevel="0" collapsed="false">
      <c r="A50" s="16" t="s">
        <v>25</v>
      </c>
      <c r="B50" s="16" t="s">
        <v>26</v>
      </c>
      <c r="C50" s="39" t="n">
        <v>0.07</v>
      </c>
      <c r="D50" s="39" t="n">
        <v>0.12</v>
      </c>
      <c r="E50" s="39" t="n">
        <v>0.14</v>
      </c>
      <c r="F50" s="39" t="n">
        <v>0.15</v>
      </c>
      <c r="G50" s="39" t="n">
        <v>0.16</v>
      </c>
    </row>
    <row r="51" customFormat="false" ht="15" hidden="false" customHeight="false" outlineLevel="0" collapsed="false">
      <c r="A51" s="16" t="s">
        <v>27</v>
      </c>
      <c r="B51" s="16" t="s">
        <v>28</v>
      </c>
      <c r="C51" s="39" t="n">
        <v>0.03</v>
      </c>
      <c r="D51" s="39" t="n">
        <v>0.06</v>
      </c>
      <c r="E51" s="39" t="n">
        <v>0.08</v>
      </c>
      <c r="F51" s="39" t="n">
        <v>0.09</v>
      </c>
      <c r="G51" s="39" t="n">
        <v>0.1</v>
      </c>
    </row>
    <row r="52" customFormat="false" ht="15" hidden="false" customHeight="false" outlineLevel="0" collapsed="false">
      <c r="A52" s="16" t="s">
        <v>29</v>
      </c>
      <c r="B52" s="16" t="s">
        <v>30</v>
      </c>
      <c r="C52" s="39" t="n">
        <v>0.015</v>
      </c>
      <c r="D52" s="39" t="n">
        <v>0.03</v>
      </c>
      <c r="E52" s="39" t="n">
        <v>0.04</v>
      </c>
      <c r="F52" s="39" t="n">
        <v>0.045</v>
      </c>
      <c r="G52" s="39" t="n">
        <v>0.05</v>
      </c>
    </row>
    <row r="53" customFormat="false" ht="15" hidden="false" customHeight="false" outlineLevel="0" collapsed="false">
      <c r="A53" s="3"/>
    </row>
    <row r="54" customFormat="false" ht="30" hidden="false" customHeight="false" outlineLevel="0" collapsed="false">
      <c r="A54" s="22" t="s">
        <v>55</v>
      </c>
      <c r="B54" s="22"/>
      <c r="C54" s="22" t="s">
        <v>56</v>
      </c>
      <c r="D54" s="12" t="s">
        <v>44</v>
      </c>
    </row>
    <row r="55" customFormat="false" ht="15" hidden="false" customHeight="false" outlineLevel="0" collapsed="false">
      <c r="A55" s="37" t="s">
        <v>45</v>
      </c>
      <c r="B55" s="37"/>
      <c r="C55" s="61" t="n">
        <v>258235.11</v>
      </c>
      <c r="D55" s="35" t="s">
        <v>58</v>
      </c>
    </row>
    <row r="56" customFormat="false" ht="15" hidden="false" customHeight="false" outlineLevel="0" collapsed="false">
      <c r="A56" s="37" t="s">
        <v>59</v>
      </c>
      <c r="B56" s="37"/>
      <c r="C56" s="62" t="n">
        <v>0.29</v>
      </c>
      <c r="D56" s="35"/>
    </row>
    <row r="57" customFormat="false" ht="15" hidden="false" customHeight="false" outlineLevel="0" collapsed="false">
      <c r="A57" s="37" t="s">
        <v>60</v>
      </c>
      <c r="B57" s="37"/>
      <c r="C57" s="45" t="n">
        <f aca="false">C55*C56</f>
        <v>74888.1819</v>
      </c>
      <c r="D57" s="35"/>
    </row>
    <row r="58" customFormat="false" ht="15" hidden="false" customHeight="false" outlineLevel="0" collapsed="false">
      <c r="A58" s="37" t="s">
        <v>76</v>
      </c>
      <c r="B58" s="37"/>
      <c r="C58" s="61"/>
      <c r="D58" s="35" t="s">
        <v>62</v>
      </c>
    </row>
    <row r="59" customFormat="false" ht="15" hidden="false" customHeight="false" outlineLevel="0" collapsed="false">
      <c r="A59" s="37" t="s">
        <v>91</v>
      </c>
      <c r="B59" s="37"/>
      <c r="C59" s="45" t="n">
        <f aca="false">C57+C58</f>
        <v>74888.1819</v>
      </c>
      <c r="D59" s="35"/>
    </row>
    <row r="60" customFormat="false" ht="15" hidden="false" customHeight="false" outlineLevel="0" collapsed="false">
      <c r="A60" s="42"/>
      <c r="B60" s="42"/>
      <c r="C60" s="10"/>
      <c r="D60" s="43"/>
    </row>
    <row r="61" customFormat="false" ht="15" hidden="false" customHeight="false" outlineLevel="0" collapsed="false">
      <c r="A61" s="44" t="s">
        <v>64</v>
      </c>
      <c r="B61" s="42"/>
      <c r="C61" s="10"/>
      <c r="D61" s="43"/>
    </row>
    <row r="62" customFormat="false" ht="15" hidden="false" customHeight="false" outlineLevel="0" collapsed="false">
      <c r="A62" s="44"/>
      <c r="B62" s="42"/>
      <c r="C62" s="10"/>
      <c r="D62" s="43"/>
    </row>
    <row r="63" customFormat="false" ht="15" hidden="false" customHeight="false" outlineLevel="0" collapsed="false">
      <c r="A63" s="37" t="s">
        <v>92</v>
      </c>
      <c r="B63" s="37"/>
      <c r="C63" s="45" t="n">
        <f aca="false">C55+C59</f>
        <v>333123.2919</v>
      </c>
      <c r="D63" s="43"/>
    </row>
    <row r="64" customFormat="false" ht="15" hidden="false" customHeight="false" outlineLevel="0" collapsed="false">
      <c r="A64" s="37" t="s">
        <v>47</v>
      </c>
      <c r="B64" s="37"/>
      <c r="C64" s="45" t="n">
        <f aca="false">C38</f>
        <v>325475.28</v>
      </c>
      <c r="D64" s="43"/>
    </row>
    <row r="65" customFormat="false" ht="15" hidden="false" customHeight="false" outlineLevel="0" collapsed="false">
      <c r="A65" s="37" t="s">
        <v>66</v>
      </c>
      <c r="B65" s="37"/>
      <c r="C65" s="45" t="n">
        <f aca="false">C63-C64</f>
        <v>7648.01189999993</v>
      </c>
      <c r="D65" s="46" t="s">
        <v>67</v>
      </c>
    </row>
    <row r="66" customFormat="false" ht="15" hidden="false" customHeight="false" outlineLevel="0" collapsed="false">
      <c r="A66" s="47" t="s">
        <v>68</v>
      </c>
      <c r="B66" s="42"/>
      <c r="C66" s="10"/>
      <c r="D66" s="43"/>
    </row>
    <row r="67" customFormat="false" ht="15" hidden="false" customHeight="false" outlineLevel="0" collapsed="false">
      <c r="A67" s="48"/>
    </row>
    <row r="68" customFormat="false" ht="15.75" hidden="false" customHeight="false" outlineLevel="0" collapsed="false">
      <c r="A68" s="32" t="s">
        <v>77</v>
      </c>
    </row>
    <row r="69" customFormat="false" ht="15.75" hidden="false" customHeight="false" outlineLevel="0" collapsed="false">
      <c r="A69" s="32"/>
    </row>
    <row r="70" customFormat="false" ht="30" hidden="false" customHeight="false" outlineLevel="0" collapsed="false">
      <c r="C70" s="11" t="s">
        <v>32</v>
      </c>
      <c r="D70" s="12" t="s">
        <v>44</v>
      </c>
    </row>
    <row r="71" customFormat="false" ht="15" hidden="false" customHeight="false" outlineLevel="0" collapsed="false">
      <c r="A71" s="33" t="s">
        <v>74</v>
      </c>
      <c r="B71" s="33"/>
      <c r="C71" s="58" t="n">
        <f aca="false">C25</f>
        <v>57470.74</v>
      </c>
      <c r="D71" s="35" t="s">
        <v>78</v>
      </c>
    </row>
    <row r="72" customFormat="false" ht="15" hidden="false" customHeight="true" outlineLevel="0" collapsed="false">
      <c r="A72" s="37" t="s">
        <v>79</v>
      </c>
      <c r="B72" s="37"/>
      <c r="C72" s="59" t="n">
        <f aca="false">(B28-C29)</f>
        <v>1158612.6</v>
      </c>
      <c r="D72" s="35"/>
    </row>
    <row r="73" customFormat="false" ht="26.25" hidden="false" customHeight="true" outlineLevel="0" collapsed="false">
      <c r="A73" s="57" t="s">
        <v>80</v>
      </c>
      <c r="B73" s="57"/>
      <c r="C73" s="45" t="n">
        <f aca="false">C71/C72</f>
        <v>0.049603068359519</v>
      </c>
      <c r="D73" s="35"/>
    </row>
    <row r="75" customFormat="false" ht="15" hidden="false" customHeight="false" outlineLevel="0" collapsed="false">
      <c r="A75" s="44" t="s">
        <v>64</v>
      </c>
      <c r="B75" s="42"/>
    </row>
    <row r="76" customFormat="false" ht="15" hidden="false" customHeight="false" outlineLevel="0" collapsed="false">
      <c r="A76" s="44"/>
      <c r="B76" s="42"/>
      <c r="C76" s="11" t="s">
        <v>32</v>
      </c>
    </row>
    <row r="77" customFormat="false" ht="28.5" hidden="false" customHeight="true" outlineLevel="0" collapsed="false">
      <c r="A77" s="57" t="s">
        <v>75</v>
      </c>
      <c r="B77" s="57"/>
      <c r="C77" s="81"/>
    </row>
    <row r="78" customFormat="false" ht="30" hidden="false" customHeight="true" outlineLevel="0" collapsed="false">
      <c r="A78" s="57" t="s">
        <v>81</v>
      </c>
      <c r="B78" s="57"/>
      <c r="C78" s="82"/>
    </row>
    <row r="79" customFormat="false" ht="15" hidden="false" customHeight="false" outlineLevel="0" collapsed="false">
      <c r="A79" s="37" t="s">
        <v>82</v>
      </c>
      <c r="B79" s="37"/>
      <c r="C79" s="45" t="e">
        <f aca="false">C77/C78</f>
        <v>#DIV/0!</v>
      </c>
      <c r="D79" s="0" t="s">
        <v>83</v>
      </c>
    </row>
    <row r="80" customFormat="false" ht="15" hidden="false" customHeight="false" outlineLevel="0" collapsed="false">
      <c r="A80" s="47" t="s">
        <v>84</v>
      </c>
      <c r="B80" s="42"/>
    </row>
    <row r="82" customFormat="false" ht="15.75" hidden="false" customHeight="false" outlineLevel="0" collapsed="false">
      <c r="A82" s="32" t="s">
        <v>85</v>
      </c>
    </row>
    <row r="83" customFormat="false" ht="15.75" hidden="false" customHeight="false" outlineLevel="0" collapsed="false">
      <c r="A83" s="32"/>
    </row>
    <row r="84" customFormat="false" ht="15" hidden="false" customHeight="false" outlineLevel="0" collapsed="false">
      <c r="A84" s="44" t="s">
        <v>64</v>
      </c>
    </row>
    <row r="85" customFormat="false" ht="30" hidden="false" customHeight="false" outlineLevel="0" collapsed="false">
      <c r="A85" s="44"/>
      <c r="B85" s="42"/>
      <c r="C85" s="11" t="s">
        <v>32</v>
      </c>
      <c r="D85" s="12" t="s">
        <v>44</v>
      </c>
    </row>
    <row r="86" customFormat="false" ht="15" hidden="false" customHeight="true" outlineLevel="0" collapsed="false">
      <c r="A86" s="57" t="s">
        <v>75</v>
      </c>
      <c r="B86" s="57"/>
      <c r="C86" s="81"/>
      <c r="D86" s="35" t="s">
        <v>86</v>
      </c>
    </row>
    <row r="87" customFormat="false" ht="29.25" hidden="false" customHeight="true" outlineLevel="0" collapsed="false">
      <c r="A87" s="57" t="s">
        <v>81</v>
      </c>
      <c r="B87" s="57"/>
      <c r="C87" s="82"/>
      <c r="D87" s="35"/>
    </row>
    <row r="88" customFormat="false" ht="30" hidden="false" customHeight="true" outlineLevel="0" collapsed="false">
      <c r="A88" s="57" t="s">
        <v>87</v>
      </c>
      <c r="B88" s="57"/>
      <c r="C88" s="83" t="e">
        <f aca="false">C86/C87</f>
        <v>#DIV/0!</v>
      </c>
      <c r="D88" s="35"/>
    </row>
    <row r="89" customFormat="false" ht="30.75" hidden="false" customHeight="true" outlineLevel="0" collapsed="false">
      <c r="A89" s="57" t="s">
        <v>88</v>
      </c>
      <c r="B89" s="57"/>
      <c r="C89" s="83" t="n">
        <f aca="false">C30</f>
        <v>0.0740780542858355</v>
      </c>
      <c r="D89" s="35"/>
    </row>
    <row r="90" customFormat="false" ht="15" hidden="false" customHeight="false" outlineLevel="0" collapsed="false">
      <c r="A90" s="37" t="s">
        <v>9</v>
      </c>
      <c r="B90" s="37"/>
      <c r="C90" s="84" t="n">
        <f aca="false">B9</f>
        <v>0.326</v>
      </c>
      <c r="D90" s="35"/>
    </row>
    <row r="91" customFormat="false" ht="15" hidden="false" customHeight="false" outlineLevel="0" collapsed="false">
      <c r="A91" s="47" t="s">
        <v>89</v>
      </c>
    </row>
  </sheetData>
  <mergeCells count="31">
    <mergeCell ref="A1:G1"/>
    <mergeCell ref="B24:C24"/>
    <mergeCell ref="D26:D29"/>
    <mergeCell ref="A30:B30"/>
    <mergeCell ref="A37:B37"/>
    <mergeCell ref="D37:D39"/>
    <mergeCell ref="A38:B38"/>
    <mergeCell ref="A39:B39"/>
    <mergeCell ref="A54:B54"/>
    <mergeCell ref="A55:B55"/>
    <mergeCell ref="D55:D57"/>
    <mergeCell ref="A56:B56"/>
    <mergeCell ref="A57:B57"/>
    <mergeCell ref="D58:D59"/>
    <mergeCell ref="A59:B59"/>
    <mergeCell ref="A63:B63"/>
    <mergeCell ref="A64:B64"/>
    <mergeCell ref="A65:B65"/>
    <mergeCell ref="A71:B71"/>
    <mergeCell ref="D71:D73"/>
    <mergeCell ref="A72:B72"/>
    <mergeCell ref="A73:B73"/>
    <mergeCell ref="A77:B77"/>
    <mergeCell ref="A78:B78"/>
    <mergeCell ref="A79:B79"/>
    <mergeCell ref="A86:B86"/>
    <mergeCell ref="D86:D90"/>
    <mergeCell ref="A87:B87"/>
    <mergeCell ref="A88:B88"/>
    <mergeCell ref="A89:B89"/>
    <mergeCell ref="A90:B90"/>
  </mergeCells>
  <printOptions headings="false" gridLines="false" gridLinesSet="true" horizontalCentered="tru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24.86"/>
    <col collapsed="false" customWidth="true" hidden="false" outlineLevel="0" max="3" min="2" style="0" width="13.29"/>
  </cols>
  <sheetData>
    <row r="1" customFormat="false" ht="15" hidden="false" customHeight="false" outlineLevel="0" collapsed="false">
      <c r="A1" s="11" t="s">
        <v>93</v>
      </c>
      <c r="B1" s="11" t="n">
        <v>2018</v>
      </c>
      <c r="C1" s="11" t="n">
        <v>2019</v>
      </c>
    </row>
    <row r="2" customFormat="false" ht="15" hidden="false" customHeight="false" outlineLevel="0" collapsed="false">
      <c r="A2" s="85" t="s">
        <v>94</v>
      </c>
      <c r="B2" s="45"/>
      <c r="C2" s="45"/>
    </row>
    <row r="3" customFormat="false" ht="15" hidden="false" customHeight="false" outlineLevel="0" collapsed="false">
      <c r="A3" s="85" t="s">
        <v>95</v>
      </c>
      <c r="B3" s="45"/>
      <c r="C3" s="45" t="n">
        <v>0</v>
      </c>
    </row>
    <row r="4" customFormat="false" ht="15" hidden="false" customHeight="false" outlineLevel="0" collapsed="false">
      <c r="A4" s="85" t="s">
        <v>96</v>
      </c>
      <c r="B4" s="45" t="n">
        <v>0</v>
      </c>
      <c r="C4" s="45" t="n">
        <v>0</v>
      </c>
    </row>
    <row r="5" customFormat="false" ht="15" hidden="false" customHeight="false" outlineLevel="0" collapsed="false">
      <c r="A5" s="85" t="s">
        <v>97</v>
      </c>
      <c r="B5" s="45" t="n">
        <v>0</v>
      </c>
      <c r="C5" s="45" t="n">
        <v>0</v>
      </c>
    </row>
    <row r="6" customFormat="false" ht="15" hidden="false" customHeight="false" outlineLevel="0" collapsed="false">
      <c r="A6" s="85" t="s">
        <v>98</v>
      </c>
      <c r="B6" s="45"/>
      <c r="C6" s="45"/>
    </row>
    <row r="7" customFormat="false" ht="15" hidden="false" customHeight="false" outlineLevel="0" collapsed="false">
      <c r="A7" s="6" t="s">
        <v>99</v>
      </c>
      <c r="B7" s="86" t="n">
        <f aca="false">SUM(B2:B6)</f>
        <v>0</v>
      </c>
      <c r="C7" s="86" t="n">
        <f aca="false">SUM(C2:C6)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2020-05-03T19:13:44Z</dcterms:created>
  <dc:creator>monti</dc:creator>
  <dc:description/>
  <dc:language>it-IT</dc:language>
  <cp:lastModifiedBy/>
  <cp:lastPrinted>2020-05-05T15:28:09Z</cp:lastPrinted>
  <dcterms:modified xsi:type="dcterms:W3CDTF">2022-08-02T13:41:52Z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